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"/>
    </mc:Choice>
  </mc:AlternateContent>
  <xr:revisionPtr revIDLastSave="1" documentId="11_39B86690316E305B27740BBAABD3995D9DADE772" xr6:coauthVersionLast="47" xr6:coauthVersionMax="47" xr10:uidLastSave="{F900BE99-3B88-4AF2-8BAC-AFBE6C117B3C}"/>
  <bookViews>
    <workbookView xWindow="-28920" yWindow="-120" windowWidth="29040" windowHeight="16440" xr2:uid="{00000000-000D-0000-FFFF-FFFF00000000}"/>
  </bookViews>
  <sheets>
    <sheet name="Summary" sheetId="1" r:id="rId1"/>
    <sheet name="Inter-baseline" sheetId="2" r:id="rId2"/>
    <sheet name="Cntrl-baseline" sheetId="3" r:id="rId3"/>
    <sheet name="Inter-20week" sheetId="4" r:id="rId4"/>
    <sheet name="Cntrl-20week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9" i="5" l="1"/>
  <c r="V19" i="5"/>
  <c r="U19" i="5"/>
  <c r="N19" i="5"/>
  <c r="M19" i="5"/>
  <c r="G19" i="5"/>
  <c r="F19" i="5"/>
  <c r="E19" i="5"/>
  <c r="AB17" i="5"/>
  <c r="AB19" i="5" s="1"/>
  <c r="AA17" i="5"/>
  <c r="AA19" i="5" s="1"/>
  <c r="Z17" i="5"/>
  <c r="Z19" i="5" s="1"/>
  <c r="Y17" i="5"/>
  <c r="Y19" i="5" s="1"/>
  <c r="X17" i="5"/>
  <c r="X19" i="5" s="1"/>
  <c r="W17" i="5"/>
  <c r="V17" i="5"/>
  <c r="U17" i="5"/>
  <c r="T17" i="5"/>
  <c r="T19" i="5" s="1"/>
  <c r="S17" i="5"/>
  <c r="S19" i="5" s="1"/>
  <c r="R17" i="5"/>
  <c r="R19" i="5" s="1"/>
  <c r="Q17" i="5"/>
  <c r="Q19" i="5" s="1"/>
  <c r="P17" i="5"/>
  <c r="P19" i="5" s="1"/>
  <c r="O17" i="5"/>
  <c r="G8" i="1" s="1"/>
  <c r="N17" i="5"/>
  <c r="M17" i="5"/>
  <c r="L17" i="5"/>
  <c r="L19" i="5" s="1"/>
  <c r="K17" i="5"/>
  <c r="K19" i="5" s="1"/>
  <c r="J17" i="5"/>
  <c r="J19" i="5" s="1"/>
  <c r="I17" i="5"/>
  <c r="I19" i="5" s="1"/>
  <c r="H17" i="5"/>
  <c r="B20" i="5" s="1"/>
  <c r="E15" i="1" s="1"/>
  <c r="G17" i="5"/>
  <c r="F17" i="5"/>
  <c r="E17" i="5"/>
  <c r="D17" i="5"/>
  <c r="D19" i="5" s="1"/>
  <c r="C17" i="5"/>
  <c r="C19" i="5" s="1"/>
  <c r="B17" i="5"/>
  <c r="B19" i="5" s="1"/>
  <c r="AI19" i="4"/>
  <c r="AE19" i="4"/>
  <c r="AB19" i="4"/>
  <c r="AA19" i="4"/>
  <c r="W19" i="4"/>
  <c r="T19" i="4"/>
  <c r="S19" i="4"/>
  <c r="O19" i="4"/>
  <c r="L19" i="4"/>
  <c r="K19" i="4"/>
  <c r="G19" i="4"/>
  <c r="D19" i="4"/>
  <c r="C19" i="4"/>
  <c r="AI17" i="4"/>
  <c r="AH17" i="4"/>
  <c r="AH19" i="4" s="1"/>
  <c r="AG17" i="4"/>
  <c r="AG19" i="4" s="1"/>
  <c r="AF17" i="4"/>
  <c r="AF19" i="4" s="1"/>
  <c r="AE17" i="4"/>
  <c r="AD17" i="4"/>
  <c r="AD19" i="4" s="1"/>
  <c r="AC17" i="4"/>
  <c r="AC19" i="4" s="1"/>
  <c r="AB17" i="4"/>
  <c r="AA17" i="4"/>
  <c r="Z17" i="4"/>
  <c r="Z19" i="4" s="1"/>
  <c r="Y17" i="4"/>
  <c r="Y19" i="4" s="1"/>
  <c r="X17" i="4"/>
  <c r="X19" i="4" s="1"/>
  <c r="W17" i="4"/>
  <c r="V17" i="4"/>
  <c r="V19" i="4" s="1"/>
  <c r="U17" i="4"/>
  <c r="U19" i="4" s="1"/>
  <c r="T17" i="4"/>
  <c r="S17" i="4"/>
  <c r="R17" i="4"/>
  <c r="R19" i="4" s="1"/>
  <c r="Q17" i="4"/>
  <c r="Q19" i="4" s="1"/>
  <c r="P17" i="4"/>
  <c r="P19" i="4" s="1"/>
  <c r="O17" i="4"/>
  <c r="N17" i="4"/>
  <c r="N19" i="4" s="1"/>
  <c r="M17" i="4"/>
  <c r="M19" i="4" s="1"/>
  <c r="L17" i="4"/>
  <c r="K17" i="4"/>
  <c r="J17" i="4"/>
  <c r="J19" i="4" s="1"/>
  <c r="I17" i="4"/>
  <c r="I19" i="4" s="1"/>
  <c r="H17" i="4"/>
  <c r="H19" i="4" s="1"/>
  <c r="G17" i="4"/>
  <c r="F17" i="4"/>
  <c r="F5" i="1" s="1"/>
  <c r="E17" i="4"/>
  <c r="E19" i="4" s="1"/>
  <c r="D17" i="4"/>
  <c r="C17" i="4"/>
  <c r="B17" i="4"/>
  <c r="B19" i="4" s="1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F15" i="1"/>
  <c r="F13" i="1"/>
  <c r="B8" i="1"/>
  <c r="G7" i="1"/>
  <c r="F7" i="1"/>
  <c r="E7" i="1"/>
  <c r="D7" i="1"/>
  <c r="C7" i="1"/>
  <c r="B7" i="1"/>
  <c r="G5" i="1"/>
  <c r="E5" i="1"/>
  <c r="D5" i="1"/>
  <c r="C5" i="1"/>
  <c r="D13" i="1" s="1"/>
  <c r="B5" i="1"/>
  <c r="G4" i="1"/>
  <c r="F4" i="1"/>
  <c r="E4" i="1"/>
  <c r="D4" i="1"/>
  <c r="C4" i="1"/>
  <c r="B4" i="1"/>
  <c r="E8" i="1" l="1"/>
  <c r="F8" i="1"/>
  <c r="O19" i="5"/>
  <c r="C8" i="1"/>
  <c r="B20" i="4"/>
  <c r="E13" i="1" s="1"/>
  <c r="D8" i="1"/>
  <c r="D15" i="1" s="1"/>
  <c r="B15" i="1"/>
  <c r="F19" i="4"/>
  <c r="H19" i="5"/>
  <c r="C15" i="1"/>
  <c r="B13" i="1"/>
  <c r="C13" i="1"/>
</calcChain>
</file>

<file path=xl/sharedStrings.xml><?xml version="1.0" encoding="utf-8"?>
<sst xmlns="http://schemas.openxmlformats.org/spreadsheetml/2006/main" count="328" uniqueCount="218">
  <si>
    <t>Summary Statistics</t>
  </si>
  <si>
    <t>No</t>
  </si>
  <si>
    <t>Mean</t>
  </si>
  <si>
    <t>SD</t>
  </si>
  <si>
    <t>Min</t>
  </si>
  <si>
    <t>Max</t>
  </si>
  <si>
    <t>Range</t>
  </si>
  <si>
    <t>Inter - baseline</t>
  </si>
  <si>
    <t>Inter - 20week</t>
  </si>
  <si>
    <t>Cntrl - baseline</t>
  </si>
  <si>
    <t>Cntrl - 20week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</si>
  <si>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</si>
  <si>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</si>
  <si>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</si>
  <si>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</si>
  <si>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</si>
  <si>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</si>
  <si>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</si>
  <si>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3. Participant ID</t>
  </si>
  <si>
    <t>FS102</t>
  </si>
  <si>
    <t>FS104</t>
  </si>
  <si>
    <t>FS109</t>
  </si>
  <si>
    <t>FS113</t>
  </si>
  <si>
    <t>FS120</t>
  </si>
  <si>
    <t>FS123</t>
  </si>
  <si>
    <t>FS125</t>
  </si>
  <si>
    <t>FS128</t>
  </si>
  <si>
    <t>FS131</t>
  </si>
  <si>
    <t>FS132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</si>
  <si>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</si>
  <si>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</si>
  <si>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</si>
  <si>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</si>
  <si>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</si>
  <si>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</si>
  <si>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</si>
  <si>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</si>
  <si>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</si>
  <si>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</si>
  <si>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FS226</t>
  </si>
  <si>
    <t>FS228</t>
  </si>
  <si>
    <t>FS229</t>
  </si>
  <si>
    <t>FS230</t>
  </si>
  <si>
    <t>FS301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</si>
  <si>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</si>
  <si>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</si>
  <si>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</si>
  <si>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</si>
  <si>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</si>
  <si>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</si>
  <si>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</si>
  <si>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</si>
  <si>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</si>
  <si>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Unique Response Number</t>
  </si>
  <si>
    <t>955488-955470-103220112</t>
  </si>
  <si>
    <t>1050338-1050320-111348050</t>
  </si>
  <si>
    <t>955488-955470-104289106</t>
  </si>
  <si>
    <t>955488-955470-103412500</t>
  </si>
  <si>
    <t>955488-955470-103444396</t>
  </si>
  <si>
    <t>955488-955470-104361593</t>
  </si>
  <si>
    <t>1050338-1050320-110519516</t>
  </si>
  <si>
    <t>1050338-1050320-110344021</t>
  </si>
  <si>
    <t>1050338-1050320-111085199</t>
  </si>
  <si>
    <t>1050338-1050320-110323824</t>
  </si>
  <si>
    <t>1050338-1050320-111424001</t>
  </si>
  <si>
    <t>955488-955470-103806629</t>
  </si>
  <si>
    <t>955488-955470-103236789</t>
  </si>
  <si>
    <t>955488-955470-105656072</t>
  </si>
  <si>
    <t>955488-955470-103410424</t>
  </si>
  <si>
    <t>955488-955470-103444215</t>
  </si>
  <si>
    <t>955488-955470-106164911</t>
  </si>
  <si>
    <t>955488-955470-106176857</t>
  </si>
  <si>
    <t>1050338-1050320-111980168</t>
  </si>
  <si>
    <t>1050338-1050320-112037473</t>
  </si>
  <si>
    <t>1050338-1050320-112324805</t>
  </si>
  <si>
    <t>1050338-1050320-112573136</t>
  </si>
  <si>
    <t>1050338-1050320-112750180</t>
  </si>
  <si>
    <t>1050338-1050320-114031622</t>
  </si>
  <si>
    <t>955488-955470-105969578</t>
  </si>
  <si>
    <t>1050338-1050320-113717813</t>
  </si>
  <si>
    <t>955488-955470-106020101</t>
  </si>
  <si>
    <t>955488-955470-105610926</t>
  </si>
  <si>
    <t>955488-955470-106861783</t>
  </si>
  <si>
    <t>1050338-1050320-113141288</t>
  </si>
  <si>
    <t>1050338-1050320-113969376</t>
  </si>
  <si>
    <t>1050338-1050320-113197745</t>
  </si>
  <si>
    <t>1050338-1050320-113427537</t>
  </si>
  <si>
    <t>1050338-1050320-114185521</t>
  </si>
  <si>
    <t>Anxiety</t>
  </si>
  <si>
    <t>Q1</t>
  </si>
  <si>
    <t>Q2</t>
  </si>
  <si>
    <t>Q3</t>
  </si>
  <si>
    <t>Q4</t>
  </si>
  <si>
    <t>Q5</t>
  </si>
  <si>
    <t>Q6</t>
  </si>
  <si>
    <t>Q7</t>
  </si>
  <si>
    <t>Anxiety extra</t>
  </si>
  <si>
    <t>Q8</t>
  </si>
  <si>
    <t>Totals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</si>
  <si>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</si>
  <si>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</si>
  <si>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</si>
  <si>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</si>
  <si>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</si>
  <si>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</si>
  <si>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</si>
  <si>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</si>
  <si>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FS121</t>
  </si>
  <si>
    <t>FS127</t>
  </si>
  <si>
    <t>FS129</t>
  </si>
  <si>
    <t>FS130</t>
  </si>
  <si>
    <t>FS135</t>
  </si>
  <si>
    <t>FS201</t>
  </si>
  <si>
    <t>FS205</t>
  </si>
  <si>
    <t>FS207</t>
  </si>
  <si>
    <t>FS213</t>
  </si>
  <si>
    <t>FS216</t>
  </si>
  <si>
    <t>FS222</t>
  </si>
  <si>
    <t>FS224</t>
  </si>
  <si>
    <t>FS305</t>
  </si>
  <si>
    <t>FS306</t>
  </si>
  <si>
    <t>FS309</t>
  </si>
  <si>
    <t>FS314</t>
  </si>
  <si>
    <t>FS317</t>
  </si>
  <si>
    <t>FS319</t>
  </si>
  <si>
    <t>FS320</t>
  </si>
  <si>
    <t>955488-955470-103221802</t>
  </si>
  <si>
    <t>955488-955470-103395200</t>
  </si>
  <si>
    <t>1050338-1050320-111369805</t>
  </si>
  <si>
    <t>1050338-1050320-110265881</t>
  </si>
  <si>
    <t>955488-955470-103263837</t>
  </si>
  <si>
    <t>955488-955470-103866202</t>
  </si>
  <si>
    <t>955488-955470-103426284</t>
  </si>
  <si>
    <t>955488-955470-103444657</t>
  </si>
  <si>
    <t>955488-955470-103525926</t>
  </si>
  <si>
    <t>1050338-1050320-110254585</t>
  </si>
  <si>
    <t>1050338-1050320-111214654</t>
  </si>
  <si>
    <t>1050338-1050320-110288002</t>
  </si>
  <si>
    <t>1050338-1050320-111126844</t>
  </si>
  <si>
    <t>955488-955470-105531874</t>
  </si>
  <si>
    <t>955488-955470-103370459</t>
  </si>
  <si>
    <t>955488-955470-103467381</t>
  </si>
  <si>
    <t>955488-955470-105635514</t>
  </si>
  <si>
    <t>955488-955470-106491363</t>
  </si>
  <si>
    <t>1050338-1050320-112228443</t>
  </si>
  <si>
    <t>1050338-1050320-113424286</t>
  </si>
  <si>
    <t>955488-955470-105991253</t>
  </si>
  <si>
    <t>955488-955470-105590939</t>
  </si>
  <si>
    <t>955488-955470-105674884</t>
  </si>
  <si>
    <t>1050338-1050320-113273636</t>
  </si>
  <si>
    <t>1050338-1050320-113420458</t>
  </si>
  <si>
    <t>1050338-1050320-113433097</t>
  </si>
  <si>
    <t>1050338-1050320-113888627</t>
  </si>
  <si>
    <t>1042906-1042888-111233758</t>
  </si>
  <si>
    <t>1042906-1042888-117252590</t>
  </si>
  <si>
    <t>1042906-1042888-111931405</t>
  </si>
  <si>
    <t>1042906-1042888-111223629</t>
  </si>
  <si>
    <t>1042906-1042888-111311164</t>
  </si>
  <si>
    <t>1042906-1042888-111216065</t>
  </si>
  <si>
    <t>1042906-1042888-117271854</t>
  </si>
  <si>
    <t>1042906-1042888-117279700</t>
  </si>
  <si>
    <t>1042906-1042888-117695220</t>
  </si>
  <si>
    <t>1042906-1042888-118428067</t>
  </si>
  <si>
    <t>1042906-1042888-117488576</t>
  </si>
  <si>
    <t>1042906-1042888-112820421</t>
  </si>
  <si>
    <t>1042906-1042888-112774415</t>
  </si>
  <si>
    <t>1042906-1042888-112748124</t>
  </si>
  <si>
    <t>1042906-1042888-112752371</t>
  </si>
  <si>
    <t>1042906-1042888-112759165</t>
  </si>
  <si>
    <t>1042906-1042888-114537957</t>
  </si>
  <si>
    <t>1042906-1042888-112731168</t>
  </si>
  <si>
    <t>1042906-1042888-119365962</t>
  </si>
  <si>
    <t>1042906-1042888-119443723</t>
  </si>
  <si>
    <t>1042906-1042888-120594095</t>
  </si>
  <si>
    <t>1042906-1042888-119212729</t>
  </si>
  <si>
    <t>1042906-1042888-119672066</t>
  </si>
  <si>
    <t>1042906-1042888-120219252</t>
  </si>
  <si>
    <t>1042906-1042888-114020773</t>
  </si>
  <si>
    <t>1042906-1042888-120613925</t>
  </si>
  <si>
    <t>1042906-1042888-113688140</t>
  </si>
  <si>
    <t>1042906-1042888-115980678</t>
  </si>
  <si>
    <t>1042906-1042888-115287626</t>
  </si>
  <si>
    <t>1042906-1042888-120577028</t>
  </si>
  <si>
    <t>1042906-1042888-119823463</t>
  </si>
  <si>
    <t>1042906-1042888-119994489</t>
  </si>
  <si>
    <t>1042906-1042888-119821180</t>
  </si>
  <si>
    <t>1042906-1042888-119788818</t>
  </si>
  <si>
    <t>Baseline Totals</t>
  </si>
  <si>
    <t>Diff. w.r.t. Baseline</t>
  </si>
  <si>
    <t>Paired t-test p-value</t>
  </si>
  <si>
    <t>Mann-Whitney U-test p-value</t>
  </si>
  <si>
    <t>1042906-1042888-111233869</t>
  </si>
  <si>
    <t>1042906-1042888-112926635</t>
  </si>
  <si>
    <t>1042906-1042888-119770533</t>
  </si>
  <si>
    <t>1042906-1042888-119789366</t>
  </si>
  <si>
    <t>1042906-1042888-115343453</t>
  </si>
  <si>
    <t>1042906-1042888-111859625</t>
  </si>
  <si>
    <t>1042906-1042888-111846456</t>
  </si>
  <si>
    <t>1042906-1042888-111269043</t>
  </si>
  <si>
    <t>1042906-1042888-111291236</t>
  </si>
  <si>
    <t>1042906-1042888-118666867</t>
  </si>
  <si>
    <t>1042906-1042888-118967285</t>
  </si>
  <si>
    <t>1042906-1042888-117361902</t>
  </si>
  <si>
    <t>1042906-1042888-117257170</t>
  </si>
  <si>
    <t>1042906-1042888-115857079</t>
  </si>
  <si>
    <t>1042906-1042888-113050560</t>
  </si>
  <si>
    <t>1042906-1042888-113250964</t>
  </si>
  <si>
    <t>1042906-1042888-112859136</t>
  </si>
  <si>
    <t>1042906-1042888-113719624</t>
  </si>
  <si>
    <t>1042906-1042888-119183303</t>
  </si>
  <si>
    <t>1042906-1042888-119543534</t>
  </si>
  <si>
    <t>1042906-1042888-114039563</t>
  </si>
  <si>
    <t>1042906-1042888-113687726</t>
  </si>
  <si>
    <t>1042906-1042888-113642160</t>
  </si>
  <si>
    <t>1042906-1042888-119750595</t>
  </si>
  <si>
    <t>1042906-1042888-119748874</t>
  </si>
  <si>
    <t>1042906-1042888-119879619</t>
  </si>
  <si>
    <t>1042906-1042888-119754575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</si>
</sst>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/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COUNT('Inter-20week'!B18:AI18)</f>
        <v>34</v>
      </c>
      <c r="C4" s="4">
        <f>AVERAGE('Inter-20week'!B18:AI18)</f>
        <v>3.8235294117647061</v>
      </c>
      <c r="D4" s="4">
        <f>_xlfn.STDEV.S('Inter-20week'!B18:AI18)</f>
        <v>5.2884699525006926</v>
      </c>
      <c r="E4" s="4">
        <f>MIN('Inter-20week'!B18:AI18)</f>
        <v>0</v>
      </c>
      <c r="F4" s="4">
        <f>MAX('Inter-20week'!B18:AI18)</f>
        <v>23</v>
      </c>
      <c r="G4" s="4">
        <f>MAX('Inter-20week'!B18:AI18)-MIN('Inter-20week'!B18:AI18)</f>
        <v>23</v>
      </c>
    </row>
    <row r="5" spans="1:7" x14ac:dyDescent="0.25">
      <c r="A5" t="s">
        <v>8</v>
      </c>
      <c r="B5" s="3">
        <f>COUNT('Inter-20week'!B17:AI17)</f>
        <v>34</v>
      </c>
      <c r="C5" s="4">
        <f>AVERAGE('Inter-20week'!B17:AI17)</f>
        <v>2.2647058823529411</v>
      </c>
      <c r="D5" s="4">
        <f>_xlfn.STDEV.S('Inter-20week'!B17:AI17)</f>
        <v>3.7441576592793346</v>
      </c>
      <c r="E5" s="4">
        <f>MIN('Inter-20week'!B17:AI17)</f>
        <v>0</v>
      </c>
      <c r="F5" s="4">
        <f>MAX('Inter-20week'!B17:AI17)</f>
        <v>13</v>
      </c>
      <c r="G5" s="4">
        <f>MAX('Inter-20week'!B17:AI17)-MIN('Inter-20week'!B17:AI17)</f>
        <v>13</v>
      </c>
    </row>
    <row r="7" spans="1:7" x14ac:dyDescent="0.25">
      <c r="A7" t="s">
        <v>9</v>
      </c>
      <c r="B7" s="3">
        <f>COUNT('Cntrl-20week'!B18:AB18)</f>
        <v>27</v>
      </c>
      <c r="C7" s="4">
        <f>AVERAGE('Cntrl-20week'!B18:AB18)</f>
        <v>3.5925925925925926</v>
      </c>
      <c r="D7" s="4">
        <f>_xlfn.STDEV.S('Cntrl-20week'!B18:AB18)</f>
        <v>3.2963763234947652</v>
      </c>
      <c r="E7" s="4">
        <f>MIN('Cntrl-20week'!B18:AB18)</f>
        <v>0</v>
      </c>
      <c r="F7" s="4">
        <f>MAX('Cntrl-20week'!B18:AB18)</f>
        <v>14</v>
      </c>
      <c r="G7" s="4">
        <f>MAX('Cntrl-20week'!B18:AB18)-MIN('Cntrl-20week'!B18:AB18)</f>
        <v>14</v>
      </c>
    </row>
    <row r="8" spans="1:7" x14ac:dyDescent="0.25">
      <c r="A8" t="s">
        <v>10</v>
      </c>
      <c r="B8" s="3">
        <f>COUNT('Cntrl-20week'!B17:AB17)</f>
        <v>27</v>
      </c>
      <c r="C8" s="4">
        <f>AVERAGE('Cntrl-20week'!B17:AB17)</f>
        <v>4.7037037037037033</v>
      </c>
      <c r="D8" s="4">
        <f>_xlfn.STDEV.S('Cntrl-20week'!B17:AB17)</f>
        <v>5.5733901767845095</v>
      </c>
      <c r="E8" s="4">
        <f>MIN('Cntrl-20week'!B17:AB17)</f>
        <v>0</v>
      </c>
      <c r="F8" s="4">
        <f>MAX('Cntrl-20week'!B17:AB17)</f>
        <v>24</v>
      </c>
      <c r="G8" s="4">
        <f>MAX('Cntrl-20week'!B17:AB17)-MIN('Cntrl-20week'!B17:AB17)</f>
        <v>24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-1.5588235294117649</v>
      </c>
      <c r="C13" s="5">
        <f>(C5-C4)/C4</f>
        <v>-0.40769230769230774</v>
      </c>
      <c r="D13" s="6">
        <f>(C5-C4)/(SQRT((D4^2 + D5^2)/2))</f>
        <v>-0.34021733329172671</v>
      </c>
      <c r="E13" s="7">
        <f>'Inter-20week'!B20</f>
        <v>3.1213807583283747E-2</v>
      </c>
      <c r="F13" s="7">
        <f>'Inter-20week'!B21</f>
        <v>8.4922957485196071E-2</v>
      </c>
    </row>
    <row r="15" spans="1:7" x14ac:dyDescent="0.25">
      <c r="A15" t="s">
        <v>10</v>
      </c>
      <c r="B15" s="4">
        <f>C8-C7</f>
        <v>1.1111111111111107</v>
      </c>
      <c r="C15" s="5">
        <f>(C8-C7)/C7</f>
        <v>0.30927835051546382</v>
      </c>
      <c r="D15" s="6">
        <f>(C8-C7)/(SQRT((D7^2 + D8^2)/2))</f>
        <v>0.2426701740849298</v>
      </c>
      <c r="E15" s="7">
        <f>'Cntrl-20week'!B20</f>
        <v>0.23589885546745351</v>
      </c>
      <c r="F15" s="7">
        <f>'Cntrl-20week'!B21</f>
        <v>0.88902554976480641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7"/>
  <sheetViews>
    <sheetView zoomScale="70" zoomScaleNormal="70" workbookViewId="0"/>
  </sheetViews>
  <sheetFormatPr defaultRowHeight="15" x14ac:dyDescent="0.25"/>
  <sheetData>
    <row r="1" spans="1:35" x14ac:dyDescent="0.25">
      <c r="A1" t="s">
        <v>18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132</v>
      </c>
      <c r="L1">
        <v>136</v>
      </c>
      <c r="M1">
        <v>202</v>
      </c>
      <c r="N1">
        <v>203</v>
      </c>
      <c r="O1">
        <v>206</v>
      </c>
      <c r="P1">
        <v>209</v>
      </c>
      <c r="Q1">
        <v>211</v>
      </c>
      <c r="R1">
        <v>212</v>
      </c>
      <c r="S1">
        <v>217</v>
      </c>
      <c r="T1">
        <v>220</v>
      </c>
      <c r="U1">
        <v>221</v>
      </c>
      <c r="V1">
        <v>226</v>
      </c>
      <c r="W1">
        <v>228</v>
      </c>
      <c r="X1">
        <v>229</v>
      </c>
      <c r="Y1">
        <v>230</v>
      </c>
      <c r="Z1">
        <v>301</v>
      </c>
      <c r="AA1">
        <v>302</v>
      </c>
      <c r="AB1">
        <v>303</v>
      </c>
      <c r="AC1">
        <v>308</v>
      </c>
      <c r="AD1">
        <v>310</v>
      </c>
      <c r="AE1">
        <v>312</v>
      </c>
      <c r="AF1">
        <v>313</v>
      </c>
      <c r="AG1">
        <v>315</v>
      </c>
      <c r="AH1">
        <v>322</v>
      </c>
      <c r="AI1">
        <v>323</v>
      </c>
    </row>
    <row r="2" spans="1:3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  <c r="AC2" t="s">
        <v>46</v>
      </c>
      <c r="AD2" t="s">
        <v>47</v>
      </c>
      <c r="AE2" t="s">
        <v>48</v>
      </c>
      <c r="AF2" t="s">
        <v>49</v>
      </c>
      <c r="AG2" t="s">
        <v>50</v>
      </c>
      <c r="AH2" t="s">
        <v>51</v>
      </c>
      <c r="AI2" t="s">
        <v>52</v>
      </c>
    </row>
    <row r="4" spans="1:35" x14ac:dyDescent="0.25">
      <c r="A4" t="s">
        <v>53</v>
      </c>
      <c r="B4" t="s">
        <v>54</v>
      </c>
      <c r="C4" t="s">
        <v>55</v>
      </c>
      <c r="D4" t="s">
        <v>56</v>
      </c>
      <c r="E4" t="s">
        <v>57</v>
      </c>
      <c r="F4" t="s">
        <v>58</v>
      </c>
      <c r="G4" t="s">
        <v>59</v>
      </c>
      <c r="H4" t="s">
        <v>60</v>
      </c>
      <c r="I4" t="s">
        <v>61</v>
      </c>
      <c r="J4" t="s">
        <v>62</v>
      </c>
      <c r="K4" t="s">
        <v>63</v>
      </c>
      <c r="L4" t="s">
        <v>64</v>
      </c>
      <c r="M4" t="s">
        <v>65</v>
      </c>
      <c r="N4" t="s">
        <v>66</v>
      </c>
      <c r="O4" t="s">
        <v>67</v>
      </c>
      <c r="P4" t="s">
        <v>68</v>
      </c>
      <c r="Q4" t="s">
        <v>69</v>
      </c>
      <c r="R4" t="s">
        <v>70</v>
      </c>
      <c r="S4" t="s">
        <v>71</v>
      </c>
      <c r="T4" t="s">
        <v>72</v>
      </c>
      <c r="U4" t="s">
        <v>73</v>
      </c>
      <c r="V4" t="s">
        <v>74</v>
      </c>
      <c r="W4" t="s">
        <v>75</v>
      </c>
      <c r="X4" t="s">
        <v>76</v>
      </c>
      <c r="Y4" t="s">
        <v>77</v>
      </c>
      <c r="Z4" t="s">
        <v>78</v>
      </c>
      <c r="AA4" t="s">
        <v>79</v>
      </c>
      <c r="AB4" t="s">
        <v>80</v>
      </c>
      <c r="AC4" t="s">
        <v>81</v>
      </c>
      <c r="AD4" t="s">
        <v>82</v>
      </c>
      <c r="AE4" t="s">
        <v>83</v>
      </c>
      <c r="AF4" t="s">
        <v>84</v>
      </c>
      <c r="AG4" t="s">
        <v>85</v>
      </c>
      <c r="AH4" t="s">
        <v>86</v>
      </c>
      <c r="AI4" t="s">
        <v>87</v>
      </c>
    </row>
    <row r="6" spans="1:35" x14ac:dyDescent="0.25">
      <c r="A6" t="s">
        <v>88</v>
      </c>
    </row>
    <row r="7" spans="1:35" x14ac:dyDescent="0.25">
      <c r="A7" t="s">
        <v>89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1</v>
      </c>
      <c r="U7">
        <v>0</v>
      </c>
      <c r="V7">
        <v>1</v>
      </c>
      <c r="W7">
        <v>0</v>
      </c>
      <c r="X7">
        <v>3</v>
      </c>
      <c r="Y7">
        <v>1</v>
      </c>
      <c r="Z7">
        <v>0</v>
      </c>
      <c r="AA7">
        <v>3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</row>
    <row r="8" spans="1:35" x14ac:dyDescent="0.25">
      <c r="A8" t="s">
        <v>90</v>
      </c>
      <c r="B8">
        <v>0</v>
      </c>
      <c r="C8">
        <v>0</v>
      </c>
      <c r="D8">
        <v>1</v>
      </c>
      <c r="E8">
        <v>0</v>
      </c>
      <c r="F8">
        <v>1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3</v>
      </c>
      <c r="Y8">
        <v>1</v>
      </c>
      <c r="Z8">
        <v>0</v>
      </c>
      <c r="AA8">
        <v>3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</row>
    <row r="9" spans="1:35" x14ac:dyDescent="0.25">
      <c r="A9" t="s">
        <v>91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1</v>
      </c>
      <c r="L9">
        <v>0</v>
      </c>
      <c r="M9">
        <v>0</v>
      </c>
      <c r="N9">
        <v>0</v>
      </c>
      <c r="O9">
        <v>0</v>
      </c>
      <c r="P9">
        <v>2</v>
      </c>
      <c r="Q9">
        <v>1</v>
      </c>
      <c r="R9">
        <v>0</v>
      </c>
      <c r="S9">
        <v>0</v>
      </c>
      <c r="T9">
        <v>1</v>
      </c>
      <c r="U9">
        <v>0</v>
      </c>
      <c r="V9">
        <v>2</v>
      </c>
      <c r="W9">
        <v>0</v>
      </c>
      <c r="X9">
        <v>3</v>
      </c>
      <c r="Y9">
        <v>1</v>
      </c>
      <c r="Z9">
        <v>0</v>
      </c>
      <c r="AA9">
        <v>3</v>
      </c>
      <c r="AB9">
        <v>0</v>
      </c>
      <c r="AC9">
        <v>0</v>
      </c>
      <c r="AD9">
        <v>0</v>
      </c>
      <c r="AE9">
        <v>0</v>
      </c>
      <c r="AF9">
        <v>0</v>
      </c>
      <c r="AG9">
        <v>1</v>
      </c>
      <c r="AH9">
        <v>0</v>
      </c>
      <c r="AI9">
        <v>1</v>
      </c>
    </row>
    <row r="10" spans="1:35" x14ac:dyDescent="0.25">
      <c r="A10" t="s">
        <v>92</v>
      </c>
      <c r="B10">
        <v>0</v>
      </c>
      <c r="C10">
        <v>0</v>
      </c>
      <c r="D10">
        <v>3</v>
      </c>
      <c r="E10">
        <v>0</v>
      </c>
      <c r="F10">
        <v>1</v>
      </c>
      <c r="G10">
        <v>0</v>
      </c>
      <c r="H10">
        <v>1</v>
      </c>
      <c r="I10">
        <v>1</v>
      </c>
      <c r="J10">
        <v>1</v>
      </c>
      <c r="K10">
        <v>1</v>
      </c>
      <c r="L10">
        <v>0</v>
      </c>
      <c r="M10">
        <v>0</v>
      </c>
      <c r="N10">
        <v>0</v>
      </c>
      <c r="O10">
        <v>0</v>
      </c>
      <c r="P10">
        <v>2</v>
      </c>
      <c r="Q10">
        <v>0</v>
      </c>
      <c r="R10">
        <v>0</v>
      </c>
      <c r="S10">
        <v>1</v>
      </c>
      <c r="T10">
        <v>1</v>
      </c>
      <c r="U10">
        <v>0</v>
      </c>
      <c r="V10">
        <v>1</v>
      </c>
      <c r="W10">
        <v>0</v>
      </c>
      <c r="X10">
        <v>3</v>
      </c>
      <c r="Y10">
        <v>1</v>
      </c>
      <c r="Z10">
        <v>0</v>
      </c>
      <c r="AA10">
        <v>3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</row>
    <row r="11" spans="1:35" x14ac:dyDescent="0.25">
      <c r="A11" t="s">
        <v>93</v>
      </c>
      <c r="B11">
        <v>0</v>
      </c>
      <c r="C11">
        <v>0</v>
      </c>
      <c r="D11">
        <v>2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1</v>
      </c>
      <c r="P11">
        <v>1</v>
      </c>
      <c r="Q11">
        <v>0</v>
      </c>
      <c r="R11">
        <v>0</v>
      </c>
      <c r="S11">
        <v>0</v>
      </c>
      <c r="T11">
        <v>0</v>
      </c>
      <c r="U11">
        <v>0</v>
      </c>
      <c r="V11">
        <v>1</v>
      </c>
      <c r="W11">
        <v>0</v>
      </c>
      <c r="X11">
        <v>0</v>
      </c>
      <c r="Y11">
        <v>1</v>
      </c>
      <c r="Z11">
        <v>0</v>
      </c>
      <c r="AA11">
        <v>3</v>
      </c>
      <c r="AB11">
        <v>1</v>
      </c>
      <c r="AC11">
        <v>0</v>
      </c>
      <c r="AD11">
        <v>0</v>
      </c>
      <c r="AE11">
        <v>0</v>
      </c>
      <c r="AF11">
        <v>0</v>
      </c>
      <c r="AG11">
        <v>1</v>
      </c>
      <c r="AH11">
        <v>0</v>
      </c>
      <c r="AI11">
        <v>0</v>
      </c>
    </row>
    <row r="12" spans="1:35" x14ac:dyDescent="0.25">
      <c r="A12" t="s">
        <v>94</v>
      </c>
      <c r="B12">
        <v>0</v>
      </c>
      <c r="C12">
        <v>0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1</v>
      </c>
      <c r="L12">
        <v>3</v>
      </c>
      <c r="M12">
        <v>1</v>
      </c>
      <c r="N12">
        <v>0</v>
      </c>
      <c r="O12">
        <v>0</v>
      </c>
      <c r="P12">
        <v>1</v>
      </c>
      <c r="Q12">
        <v>1</v>
      </c>
      <c r="R12">
        <v>0</v>
      </c>
      <c r="S12">
        <v>0</v>
      </c>
      <c r="T12">
        <v>1</v>
      </c>
      <c r="U12">
        <v>0</v>
      </c>
      <c r="V12">
        <v>1</v>
      </c>
      <c r="W12">
        <v>3</v>
      </c>
      <c r="X12">
        <v>1</v>
      </c>
      <c r="Y12">
        <v>1</v>
      </c>
      <c r="Z12">
        <v>0</v>
      </c>
      <c r="AA12">
        <v>3</v>
      </c>
      <c r="AB12">
        <v>0</v>
      </c>
      <c r="AC12">
        <v>1</v>
      </c>
      <c r="AD12">
        <v>1</v>
      </c>
      <c r="AE12">
        <v>0</v>
      </c>
      <c r="AF12">
        <v>0</v>
      </c>
      <c r="AG12">
        <v>1</v>
      </c>
      <c r="AH12">
        <v>0</v>
      </c>
      <c r="AI12">
        <v>1</v>
      </c>
    </row>
    <row r="13" spans="1:35" x14ac:dyDescent="0.25">
      <c r="A13" t="s">
        <v>95</v>
      </c>
      <c r="B13">
        <v>0</v>
      </c>
      <c r="C13">
        <v>0</v>
      </c>
      <c r="D13">
        <v>1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  <c r="K13">
        <v>1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2</v>
      </c>
      <c r="U13">
        <v>0</v>
      </c>
      <c r="V13">
        <v>1</v>
      </c>
      <c r="W13">
        <v>0</v>
      </c>
      <c r="X13">
        <v>3</v>
      </c>
      <c r="Y13">
        <v>1</v>
      </c>
      <c r="Z13">
        <v>0</v>
      </c>
      <c r="AA13">
        <v>3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</row>
    <row r="14" spans="1:35" x14ac:dyDescent="0.25">
      <c r="A14" t="s">
        <v>96</v>
      </c>
    </row>
    <row r="15" spans="1:35" x14ac:dyDescent="0.25">
      <c r="A15" t="s">
        <v>97</v>
      </c>
      <c r="C15">
        <v>0</v>
      </c>
      <c r="D15">
        <v>1</v>
      </c>
      <c r="E15">
        <v>0</v>
      </c>
      <c r="F15">
        <v>0</v>
      </c>
      <c r="H15">
        <v>1</v>
      </c>
      <c r="I15">
        <v>0</v>
      </c>
      <c r="J15">
        <v>0</v>
      </c>
      <c r="K15">
        <v>1</v>
      </c>
      <c r="L15">
        <v>1</v>
      </c>
      <c r="M15">
        <v>0</v>
      </c>
      <c r="O15">
        <v>0</v>
      </c>
      <c r="P15">
        <v>1</v>
      </c>
      <c r="Q15">
        <v>0</v>
      </c>
      <c r="R15">
        <v>0</v>
      </c>
      <c r="S15">
        <v>1</v>
      </c>
      <c r="T15">
        <v>0</v>
      </c>
      <c r="U15">
        <v>0</v>
      </c>
      <c r="V15">
        <v>1</v>
      </c>
      <c r="W15">
        <v>1</v>
      </c>
      <c r="X15">
        <v>1</v>
      </c>
      <c r="Y15">
        <v>1</v>
      </c>
      <c r="Z15">
        <v>0</v>
      </c>
      <c r="AA15">
        <v>2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1</v>
      </c>
      <c r="AH15">
        <v>0</v>
      </c>
      <c r="AI15">
        <v>1</v>
      </c>
    </row>
    <row r="17" spans="1:35" x14ac:dyDescent="0.25">
      <c r="A17" t="s">
        <v>98</v>
      </c>
      <c r="B17">
        <f t="shared" ref="B17:AI17" si="0">SUM(B4:B15)</f>
        <v>0</v>
      </c>
      <c r="C17">
        <f t="shared" si="0"/>
        <v>0</v>
      </c>
      <c r="D17">
        <f t="shared" si="0"/>
        <v>11</v>
      </c>
      <c r="E17">
        <f t="shared" si="0"/>
        <v>0</v>
      </c>
      <c r="F17">
        <f t="shared" si="0"/>
        <v>2</v>
      </c>
      <c r="G17">
        <f t="shared" si="0"/>
        <v>0</v>
      </c>
      <c r="H17">
        <f t="shared" si="0"/>
        <v>8</v>
      </c>
      <c r="I17">
        <f t="shared" si="0"/>
        <v>1</v>
      </c>
      <c r="J17">
        <f t="shared" si="0"/>
        <v>1</v>
      </c>
      <c r="K17">
        <f t="shared" si="0"/>
        <v>7</v>
      </c>
      <c r="L17">
        <f t="shared" si="0"/>
        <v>4</v>
      </c>
      <c r="M17">
        <f t="shared" si="0"/>
        <v>2</v>
      </c>
      <c r="N17">
        <f t="shared" si="0"/>
        <v>0</v>
      </c>
      <c r="O17">
        <f t="shared" si="0"/>
        <v>1</v>
      </c>
      <c r="P17">
        <f t="shared" si="0"/>
        <v>9</v>
      </c>
      <c r="Q17">
        <f t="shared" si="0"/>
        <v>2</v>
      </c>
      <c r="R17">
        <f t="shared" si="0"/>
        <v>0</v>
      </c>
      <c r="S17">
        <f t="shared" si="0"/>
        <v>2</v>
      </c>
      <c r="T17">
        <f t="shared" si="0"/>
        <v>6</v>
      </c>
      <c r="U17">
        <f t="shared" si="0"/>
        <v>0</v>
      </c>
      <c r="V17">
        <f t="shared" si="0"/>
        <v>9</v>
      </c>
      <c r="W17">
        <f t="shared" si="0"/>
        <v>4</v>
      </c>
      <c r="X17">
        <f t="shared" si="0"/>
        <v>17</v>
      </c>
      <c r="Y17">
        <f t="shared" si="0"/>
        <v>8</v>
      </c>
      <c r="Z17">
        <f t="shared" si="0"/>
        <v>0</v>
      </c>
      <c r="AA17">
        <f t="shared" si="0"/>
        <v>23</v>
      </c>
      <c r="AB17">
        <f t="shared" si="0"/>
        <v>1</v>
      </c>
      <c r="AC17">
        <f t="shared" si="0"/>
        <v>1</v>
      </c>
      <c r="AD17">
        <f t="shared" si="0"/>
        <v>1</v>
      </c>
      <c r="AE17">
        <f t="shared" si="0"/>
        <v>0</v>
      </c>
      <c r="AF17">
        <f t="shared" si="0"/>
        <v>0</v>
      </c>
      <c r="AG17">
        <f t="shared" si="0"/>
        <v>4</v>
      </c>
      <c r="AH17">
        <f t="shared" si="0"/>
        <v>0</v>
      </c>
      <c r="AI17">
        <f t="shared" si="0"/>
        <v>6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7"/>
  <sheetViews>
    <sheetView zoomScale="85" zoomScaleNormal="85" workbookViewId="0">
      <selection activeCell="O7" sqref="O7:O13"/>
    </sheetView>
  </sheetViews>
  <sheetFormatPr defaultRowHeight="15" x14ac:dyDescent="0.25"/>
  <sheetData>
    <row r="1" spans="1:28" x14ac:dyDescent="0.25">
      <c r="A1" t="s">
        <v>18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18</v>
      </c>
      <c r="B2" t="s">
        <v>99</v>
      </c>
      <c r="C2" t="s">
        <v>100</v>
      </c>
      <c r="D2" t="s">
        <v>101</v>
      </c>
      <c r="E2" t="s">
        <v>102</v>
      </c>
      <c r="F2" t="s">
        <v>103</v>
      </c>
      <c r="G2" t="s">
        <v>104</v>
      </c>
      <c r="H2" t="s">
        <v>105</v>
      </c>
      <c r="I2" t="s">
        <v>106</v>
      </c>
      <c r="J2" t="s">
        <v>107</v>
      </c>
      <c r="K2" t="s">
        <v>108</v>
      </c>
      <c r="L2" t="s">
        <v>109</v>
      </c>
      <c r="M2" t="s">
        <v>110</v>
      </c>
      <c r="N2" t="s">
        <v>111</v>
      </c>
      <c r="O2" t="s">
        <v>112</v>
      </c>
      <c r="P2" t="s">
        <v>113</v>
      </c>
      <c r="Q2" t="s">
        <v>114</v>
      </c>
      <c r="R2" t="s">
        <v>115</v>
      </c>
      <c r="S2" t="s">
        <v>116</v>
      </c>
      <c r="T2" t="s">
        <v>117</v>
      </c>
      <c r="U2" t="s">
        <v>118</v>
      </c>
      <c r="V2" t="s">
        <v>119</v>
      </c>
      <c r="W2" t="s">
        <v>120</v>
      </c>
      <c r="X2" t="s">
        <v>121</v>
      </c>
      <c r="Y2" t="s">
        <v>122</v>
      </c>
      <c r="Z2" t="s">
        <v>123</v>
      </c>
      <c r="AA2" t="s">
        <v>124</v>
      </c>
      <c r="AB2" t="s">
        <v>125</v>
      </c>
    </row>
    <row r="4" spans="1:28" x14ac:dyDescent="0.25">
      <c r="A4" t="s">
        <v>53</v>
      </c>
      <c r="B4" t="s">
        <v>126</v>
      </c>
      <c r="C4" t="s">
        <v>127</v>
      </c>
      <c r="D4" t="s">
        <v>128</v>
      </c>
      <c r="E4" t="s">
        <v>129</v>
      </c>
      <c r="F4" t="s">
        <v>130</v>
      </c>
      <c r="G4" t="s">
        <v>131</v>
      </c>
      <c r="H4" t="s">
        <v>132</v>
      </c>
      <c r="I4" t="s">
        <v>133</v>
      </c>
      <c r="J4" t="s">
        <v>134</v>
      </c>
      <c r="K4" t="s">
        <v>135</v>
      </c>
      <c r="L4" t="s">
        <v>136</v>
      </c>
      <c r="M4" t="s">
        <v>137</v>
      </c>
      <c r="N4" t="s">
        <v>138</v>
      </c>
      <c r="O4" t="s">
        <v>139</v>
      </c>
      <c r="P4" t="s">
        <v>140</v>
      </c>
      <c r="Q4" t="s">
        <v>141</v>
      </c>
      <c r="R4" t="s">
        <v>142</v>
      </c>
      <c r="S4" t="s">
        <v>143</v>
      </c>
      <c r="T4" t="s">
        <v>144</v>
      </c>
      <c r="U4" t="s">
        <v>145</v>
      </c>
      <c r="V4" t="s">
        <v>146</v>
      </c>
      <c r="W4" t="s">
        <v>147</v>
      </c>
      <c r="X4" t="s">
        <v>148</v>
      </c>
      <c r="Y4" t="s">
        <v>149</v>
      </c>
      <c r="Z4" t="s">
        <v>150</v>
      </c>
      <c r="AA4" t="s">
        <v>151</v>
      </c>
      <c r="AB4" t="s">
        <v>152</v>
      </c>
    </row>
    <row r="6" spans="1:28" x14ac:dyDescent="0.25">
      <c r="A6" t="s">
        <v>88</v>
      </c>
    </row>
    <row r="7" spans="1:28" x14ac:dyDescent="0.25">
      <c r="A7" t="s">
        <v>89</v>
      </c>
      <c r="B7">
        <v>0</v>
      </c>
      <c r="C7">
        <v>1</v>
      </c>
      <c r="D7">
        <v>1</v>
      </c>
      <c r="E7">
        <v>1</v>
      </c>
      <c r="F7">
        <v>0</v>
      </c>
      <c r="G7">
        <v>2</v>
      </c>
      <c r="H7">
        <v>1</v>
      </c>
      <c r="I7">
        <v>1</v>
      </c>
      <c r="J7">
        <v>0</v>
      </c>
      <c r="K7">
        <v>0</v>
      </c>
      <c r="L7">
        <v>2</v>
      </c>
      <c r="M7">
        <v>0</v>
      </c>
      <c r="N7">
        <v>0</v>
      </c>
      <c r="O7">
        <v>0</v>
      </c>
      <c r="P7">
        <v>0</v>
      </c>
      <c r="Q7">
        <v>1</v>
      </c>
      <c r="R7">
        <v>1</v>
      </c>
      <c r="S7">
        <v>0</v>
      </c>
      <c r="T7">
        <v>0</v>
      </c>
      <c r="U7">
        <v>1</v>
      </c>
      <c r="V7">
        <v>0</v>
      </c>
      <c r="W7">
        <v>3</v>
      </c>
      <c r="X7">
        <v>0</v>
      </c>
      <c r="Y7">
        <v>0</v>
      </c>
      <c r="Z7">
        <v>1</v>
      </c>
      <c r="AA7">
        <v>0</v>
      </c>
      <c r="AB7">
        <v>0</v>
      </c>
    </row>
    <row r="8" spans="1:28" x14ac:dyDescent="0.25">
      <c r="A8" t="s">
        <v>90</v>
      </c>
      <c r="B8">
        <v>0</v>
      </c>
      <c r="C8">
        <v>0</v>
      </c>
      <c r="D8">
        <v>1</v>
      </c>
      <c r="E8">
        <v>1</v>
      </c>
      <c r="F8">
        <v>0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</v>
      </c>
      <c r="S8">
        <v>0</v>
      </c>
      <c r="T8">
        <v>0</v>
      </c>
      <c r="U8">
        <v>0</v>
      </c>
      <c r="V8">
        <v>0</v>
      </c>
      <c r="W8">
        <v>3</v>
      </c>
      <c r="X8">
        <v>0</v>
      </c>
      <c r="Y8">
        <v>0</v>
      </c>
      <c r="Z8">
        <v>0</v>
      </c>
      <c r="AA8">
        <v>0</v>
      </c>
      <c r="AB8">
        <v>0</v>
      </c>
    </row>
    <row r="9" spans="1:28" x14ac:dyDescent="0.25">
      <c r="A9" t="s">
        <v>91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0</v>
      </c>
      <c r="I9">
        <v>0</v>
      </c>
      <c r="J9">
        <v>0</v>
      </c>
      <c r="K9">
        <v>1</v>
      </c>
      <c r="L9">
        <v>1</v>
      </c>
      <c r="M9">
        <v>0</v>
      </c>
      <c r="N9">
        <v>0</v>
      </c>
      <c r="O9">
        <v>0</v>
      </c>
      <c r="P9">
        <v>1</v>
      </c>
      <c r="Q9">
        <v>1</v>
      </c>
      <c r="R9">
        <v>1</v>
      </c>
      <c r="S9">
        <v>0</v>
      </c>
      <c r="T9">
        <v>0</v>
      </c>
      <c r="U9">
        <v>0</v>
      </c>
      <c r="V9">
        <v>0</v>
      </c>
      <c r="W9">
        <v>2</v>
      </c>
      <c r="X9">
        <v>0</v>
      </c>
      <c r="Y9">
        <v>1</v>
      </c>
      <c r="Z9">
        <v>0</v>
      </c>
      <c r="AA9">
        <v>0</v>
      </c>
      <c r="AB9">
        <v>0</v>
      </c>
    </row>
    <row r="10" spans="1:28" x14ac:dyDescent="0.25">
      <c r="A10" t="s">
        <v>92</v>
      </c>
      <c r="B10">
        <v>0</v>
      </c>
      <c r="C10">
        <v>0</v>
      </c>
      <c r="D10">
        <v>1</v>
      </c>
      <c r="E10">
        <v>1</v>
      </c>
      <c r="F10">
        <v>1</v>
      </c>
      <c r="G10">
        <v>1</v>
      </c>
      <c r="H10">
        <v>0</v>
      </c>
      <c r="I10">
        <v>1</v>
      </c>
      <c r="J10">
        <v>0</v>
      </c>
      <c r="K10">
        <v>1</v>
      </c>
      <c r="L10">
        <v>1</v>
      </c>
      <c r="M10">
        <v>0</v>
      </c>
      <c r="N10">
        <v>1</v>
      </c>
      <c r="O10">
        <v>0</v>
      </c>
      <c r="P10">
        <v>0</v>
      </c>
      <c r="Q10">
        <v>0</v>
      </c>
      <c r="R10">
        <v>1</v>
      </c>
      <c r="S10">
        <v>0</v>
      </c>
      <c r="T10">
        <v>2</v>
      </c>
      <c r="U10">
        <v>0</v>
      </c>
      <c r="V10">
        <v>0</v>
      </c>
      <c r="W10">
        <v>2</v>
      </c>
      <c r="X10">
        <v>0</v>
      </c>
      <c r="Y10">
        <v>0</v>
      </c>
      <c r="Z10">
        <v>1</v>
      </c>
      <c r="AA10">
        <v>0</v>
      </c>
      <c r="AB10">
        <v>1</v>
      </c>
    </row>
    <row r="11" spans="1:28" x14ac:dyDescent="0.25">
      <c r="A11" t="s">
        <v>93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1</v>
      </c>
      <c r="AA11">
        <v>1</v>
      </c>
      <c r="AB11">
        <v>1</v>
      </c>
    </row>
    <row r="12" spans="1:28" x14ac:dyDescent="0.25">
      <c r="A12" t="s">
        <v>94</v>
      </c>
      <c r="B12">
        <v>1</v>
      </c>
      <c r="C12">
        <v>0</v>
      </c>
      <c r="D12">
        <v>1</v>
      </c>
      <c r="E12">
        <v>1</v>
      </c>
      <c r="F12">
        <v>0</v>
      </c>
      <c r="G12">
        <v>2</v>
      </c>
      <c r="H12">
        <v>1</v>
      </c>
      <c r="I12">
        <v>1</v>
      </c>
      <c r="J12">
        <v>0</v>
      </c>
      <c r="K12">
        <v>1</v>
      </c>
      <c r="L12">
        <v>1</v>
      </c>
      <c r="M12">
        <v>0</v>
      </c>
      <c r="N12">
        <v>0</v>
      </c>
      <c r="O12">
        <v>0</v>
      </c>
      <c r="P12">
        <v>0</v>
      </c>
      <c r="Q12">
        <v>1</v>
      </c>
      <c r="R12">
        <v>1</v>
      </c>
      <c r="S12">
        <v>1</v>
      </c>
      <c r="T12">
        <v>1</v>
      </c>
      <c r="U12">
        <v>1</v>
      </c>
      <c r="V12">
        <v>0</v>
      </c>
      <c r="W12">
        <v>1</v>
      </c>
      <c r="X12">
        <v>0</v>
      </c>
      <c r="Y12">
        <v>1</v>
      </c>
      <c r="Z12">
        <v>0</v>
      </c>
      <c r="AA12">
        <v>1</v>
      </c>
      <c r="AB12">
        <v>0</v>
      </c>
    </row>
    <row r="13" spans="1:28" x14ac:dyDescent="0.25">
      <c r="A13" t="s">
        <v>95</v>
      </c>
      <c r="B13">
        <v>0</v>
      </c>
      <c r="C13">
        <v>0</v>
      </c>
      <c r="D13">
        <v>1</v>
      </c>
      <c r="E13">
        <v>1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2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</row>
    <row r="14" spans="1:28" x14ac:dyDescent="0.25">
      <c r="A14" t="s">
        <v>96</v>
      </c>
    </row>
    <row r="15" spans="1:28" x14ac:dyDescent="0.25">
      <c r="A15" t="s">
        <v>97</v>
      </c>
      <c r="B15">
        <v>1</v>
      </c>
      <c r="C15">
        <v>0</v>
      </c>
      <c r="D15">
        <v>1</v>
      </c>
      <c r="E15">
        <v>1</v>
      </c>
      <c r="F15">
        <v>0</v>
      </c>
      <c r="G15">
        <v>1</v>
      </c>
      <c r="H15">
        <v>0</v>
      </c>
      <c r="I15">
        <v>0</v>
      </c>
      <c r="J15">
        <v>0</v>
      </c>
      <c r="K15">
        <v>1</v>
      </c>
      <c r="L15">
        <v>1</v>
      </c>
      <c r="M15">
        <v>1</v>
      </c>
      <c r="N15">
        <v>0</v>
      </c>
      <c r="P15">
        <v>0</v>
      </c>
      <c r="Q15">
        <v>0</v>
      </c>
      <c r="R15">
        <v>1</v>
      </c>
      <c r="S15">
        <v>1</v>
      </c>
      <c r="T15">
        <v>1</v>
      </c>
      <c r="U15">
        <v>0</v>
      </c>
      <c r="V15">
        <v>0</v>
      </c>
      <c r="W15">
        <v>3</v>
      </c>
      <c r="Y15">
        <v>0</v>
      </c>
      <c r="Z15">
        <v>1</v>
      </c>
      <c r="AA15">
        <v>1</v>
      </c>
      <c r="AB15">
        <v>1</v>
      </c>
    </row>
    <row r="17" spans="1:28" x14ac:dyDescent="0.25">
      <c r="A17" t="s">
        <v>98</v>
      </c>
      <c r="B17">
        <f t="shared" ref="B17:AB17" si="0">SUM(B4:B15)</f>
        <v>3</v>
      </c>
      <c r="C17">
        <f t="shared" si="0"/>
        <v>2</v>
      </c>
      <c r="D17">
        <f t="shared" si="0"/>
        <v>8</v>
      </c>
      <c r="E17">
        <f t="shared" si="0"/>
        <v>7</v>
      </c>
      <c r="F17">
        <f t="shared" si="0"/>
        <v>2</v>
      </c>
      <c r="G17">
        <f t="shared" si="0"/>
        <v>9</v>
      </c>
      <c r="H17">
        <f t="shared" si="0"/>
        <v>2</v>
      </c>
      <c r="I17">
        <f t="shared" si="0"/>
        <v>3</v>
      </c>
      <c r="J17">
        <f t="shared" si="0"/>
        <v>0</v>
      </c>
      <c r="K17">
        <f t="shared" si="0"/>
        <v>5</v>
      </c>
      <c r="L17">
        <f t="shared" si="0"/>
        <v>6</v>
      </c>
      <c r="M17">
        <f t="shared" si="0"/>
        <v>1</v>
      </c>
      <c r="N17">
        <f t="shared" si="0"/>
        <v>1</v>
      </c>
      <c r="O17">
        <f t="shared" si="0"/>
        <v>0</v>
      </c>
      <c r="P17">
        <f t="shared" si="0"/>
        <v>1</v>
      </c>
      <c r="Q17">
        <f t="shared" si="0"/>
        <v>3</v>
      </c>
      <c r="R17">
        <f t="shared" si="0"/>
        <v>8</v>
      </c>
      <c r="S17">
        <f t="shared" si="0"/>
        <v>4</v>
      </c>
      <c r="T17">
        <f t="shared" si="0"/>
        <v>4</v>
      </c>
      <c r="U17">
        <f t="shared" si="0"/>
        <v>2</v>
      </c>
      <c r="V17">
        <f t="shared" si="0"/>
        <v>0</v>
      </c>
      <c r="W17">
        <f t="shared" si="0"/>
        <v>14</v>
      </c>
      <c r="X17">
        <f t="shared" si="0"/>
        <v>0</v>
      </c>
      <c r="Y17">
        <f t="shared" si="0"/>
        <v>2</v>
      </c>
      <c r="Z17">
        <f t="shared" si="0"/>
        <v>4</v>
      </c>
      <c r="AA17">
        <f t="shared" si="0"/>
        <v>3</v>
      </c>
      <c r="AB17">
        <f t="shared" si="0"/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21"/>
  <sheetViews>
    <sheetView zoomScale="70" zoomScaleNormal="70" workbookViewId="0"/>
  </sheetViews>
  <sheetFormatPr defaultRowHeight="15" x14ac:dyDescent="0.25"/>
  <sheetData>
    <row r="1" spans="1:35" x14ac:dyDescent="0.25">
      <c r="A1" t="s">
        <v>18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132</v>
      </c>
      <c r="L1">
        <v>136</v>
      </c>
      <c r="M1">
        <v>202</v>
      </c>
      <c r="N1">
        <v>203</v>
      </c>
      <c r="O1">
        <v>206</v>
      </c>
      <c r="P1">
        <v>209</v>
      </c>
      <c r="Q1">
        <v>211</v>
      </c>
      <c r="R1">
        <v>212</v>
      </c>
      <c r="S1">
        <v>217</v>
      </c>
      <c r="T1">
        <v>220</v>
      </c>
      <c r="U1">
        <v>221</v>
      </c>
      <c r="V1">
        <v>226</v>
      </c>
      <c r="W1">
        <v>228</v>
      </c>
      <c r="X1">
        <v>229</v>
      </c>
      <c r="Y1">
        <v>230</v>
      </c>
      <c r="Z1">
        <v>301</v>
      </c>
      <c r="AA1">
        <v>302</v>
      </c>
      <c r="AB1">
        <v>303</v>
      </c>
      <c r="AC1">
        <v>308</v>
      </c>
      <c r="AD1">
        <v>310</v>
      </c>
      <c r="AE1">
        <v>312</v>
      </c>
      <c r="AF1">
        <v>313</v>
      </c>
      <c r="AG1">
        <v>315</v>
      </c>
      <c r="AH1">
        <v>322</v>
      </c>
      <c r="AI1">
        <v>323</v>
      </c>
    </row>
    <row r="2" spans="1:3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  <c r="AC2" t="s">
        <v>46</v>
      </c>
      <c r="AD2" t="s">
        <v>47</v>
      </c>
      <c r="AE2" t="s">
        <v>48</v>
      </c>
      <c r="AF2" t="s">
        <v>49</v>
      </c>
      <c r="AG2" t="s">
        <v>50</v>
      </c>
      <c r="AH2" t="s">
        <v>51</v>
      </c>
      <c r="AI2" t="s">
        <v>52</v>
      </c>
    </row>
    <row r="4" spans="1:35" x14ac:dyDescent="0.25">
      <c r="A4" t="s">
        <v>53</v>
      </c>
      <c r="B4" t="s">
        <v>153</v>
      </c>
      <c r="C4" t="s">
        <v>154</v>
      </c>
      <c r="D4" t="s">
        <v>155</v>
      </c>
      <c r="E4" t="s">
        <v>156</v>
      </c>
      <c r="F4" t="s">
        <v>157</v>
      </c>
      <c r="G4" t="s">
        <v>158</v>
      </c>
      <c r="H4" t="s">
        <v>159</v>
      </c>
      <c r="I4" t="s">
        <v>160</v>
      </c>
      <c r="J4" t="s">
        <v>161</v>
      </c>
      <c r="K4" t="s">
        <v>162</v>
      </c>
      <c r="L4" t="s">
        <v>163</v>
      </c>
      <c r="M4" t="s">
        <v>164</v>
      </c>
      <c r="N4" t="s">
        <v>165</v>
      </c>
      <c r="O4" t="s">
        <v>166</v>
      </c>
      <c r="P4" t="s">
        <v>167</v>
      </c>
      <c r="Q4" t="s">
        <v>168</v>
      </c>
      <c r="R4" t="s">
        <v>169</v>
      </c>
      <c r="S4" t="s">
        <v>170</v>
      </c>
      <c r="T4" t="s">
        <v>171</v>
      </c>
      <c r="U4" t="s">
        <v>172</v>
      </c>
      <c r="V4" t="s">
        <v>173</v>
      </c>
      <c r="W4" t="s">
        <v>174</v>
      </c>
      <c r="X4" t="s">
        <v>175</v>
      </c>
      <c r="Y4" t="s">
        <v>176</v>
      </c>
      <c r="Z4" t="s">
        <v>177</v>
      </c>
      <c r="AA4" t="s">
        <v>178</v>
      </c>
      <c r="AB4" t="s">
        <v>179</v>
      </c>
      <c r="AC4" t="s">
        <v>180</v>
      </c>
      <c r="AD4" t="s">
        <v>181</v>
      </c>
      <c r="AE4" t="s">
        <v>182</v>
      </c>
      <c r="AF4" t="s">
        <v>183</v>
      </c>
      <c r="AG4" t="s">
        <v>184</v>
      </c>
      <c r="AH4" t="s">
        <v>185</v>
      </c>
      <c r="AI4" t="s">
        <v>186</v>
      </c>
    </row>
    <row r="6" spans="1:35" x14ac:dyDescent="0.25">
      <c r="A6" t="s">
        <v>88</v>
      </c>
    </row>
    <row r="7" spans="1:35" x14ac:dyDescent="0.25">
      <c r="A7" t="s">
        <v>89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1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1</v>
      </c>
      <c r="W7">
        <v>0</v>
      </c>
      <c r="X7">
        <v>1</v>
      </c>
      <c r="Y7">
        <v>0</v>
      </c>
      <c r="Z7">
        <v>0</v>
      </c>
      <c r="AA7">
        <v>1</v>
      </c>
      <c r="AB7">
        <v>0</v>
      </c>
      <c r="AC7">
        <v>2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</row>
    <row r="8" spans="1:35" x14ac:dyDescent="0.25">
      <c r="A8" t="s">
        <v>90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3</v>
      </c>
      <c r="Y8">
        <v>0</v>
      </c>
      <c r="Z8">
        <v>0</v>
      </c>
      <c r="AA8">
        <v>3</v>
      </c>
      <c r="AB8">
        <v>0</v>
      </c>
      <c r="AC8">
        <v>1</v>
      </c>
      <c r="AD8">
        <v>1</v>
      </c>
      <c r="AE8">
        <v>0</v>
      </c>
      <c r="AF8">
        <v>0</v>
      </c>
      <c r="AG8">
        <v>0</v>
      </c>
      <c r="AH8">
        <v>0</v>
      </c>
      <c r="AI8">
        <v>0</v>
      </c>
    </row>
    <row r="9" spans="1:35" x14ac:dyDescent="0.25">
      <c r="A9" t="s">
        <v>91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3</v>
      </c>
      <c r="Y9">
        <v>0</v>
      </c>
      <c r="Z9">
        <v>0</v>
      </c>
      <c r="AA9">
        <v>3</v>
      </c>
      <c r="AB9">
        <v>0</v>
      </c>
      <c r="AC9">
        <v>2</v>
      </c>
      <c r="AD9">
        <v>3</v>
      </c>
      <c r="AE9">
        <v>0</v>
      </c>
      <c r="AF9">
        <v>0</v>
      </c>
      <c r="AG9">
        <v>0</v>
      </c>
      <c r="AH9">
        <v>0</v>
      </c>
      <c r="AI9">
        <v>0</v>
      </c>
    </row>
    <row r="10" spans="1:35" x14ac:dyDescent="0.25">
      <c r="A10" t="s">
        <v>92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1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0</v>
      </c>
      <c r="Y10">
        <v>0</v>
      </c>
      <c r="Z10">
        <v>0</v>
      </c>
      <c r="AA10">
        <v>3</v>
      </c>
      <c r="AB10">
        <v>1</v>
      </c>
      <c r="AC10">
        <v>2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</row>
    <row r="11" spans="1:35" x14ac:dyDescent="0.25">
      <c r="A11" t="s">
        <v>93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1</v>
      </c>
      <c r="L11">
        <v>1</v>
      </c>
      <c r="M11">
        <v>0</v>
      </c>
      <c r="N11">
        <v>0</v>
      </c>
      <c r="O11">
        <v>0</v>
      </c>
      <c r="P11">
        <v>0</v>
      </c>
      <c r="Q11">
        <v>1</v>
      </c>
      <c r="R11">
        <v>0</v>
      </c>
      <c r="S11">
        <v>0</v>
      </c>
      <c r="T11">
        <v>0</v>
      </c>
      <c r="U11">
        <v>0</v>
      </c>
      <c r="V11">
        <v>1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1</v>
      </c>
      <c r="AD11">
        <v>0</v>
      </c>
      <c r="AE11">
        <v>0</v>
      </c>
      <c r="AF11">
        <v>0</v>
      </c>
      <c r="AG11">
        <v>1</v>
      </c>
      <c r="AH11">
        <v>0</v>
      </c>
      <c r="AI11">
        <v>0</v>
      </c>
    </row>
    <row r="12" spans="1:35" x14ac:dyDescent="0.25">
      <c r="A12" t="s">
        <v>94</v>
      </c>
      <c r="B12">
        <v>0</v>
      </c>
      <c r="C12">
        <v>0</v>
      </c>
      <c r="D12">
        <v>2</v>
      </c>
      <c r="E12">
        <v>0</v>
      </c>
      <c r="F12">
        <v>0</v>
      </c>
      <c r="G12">
        <v>1</v>
      </c>
      <c r="H12">
        <v>0</v>
      </c>
      <c r="I12">
        <v>0</v>
      </c>
      <c r="J12">
        <v>0</v>
      </c>
      <c r="K12">
        <v>1</v>
      </c>
      <c r="L12">
        <v>3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1</v>
      </c>
      <c r="U12">
        <v>0</v>
      </c>
      <c r="V12">
        <v>1</v>
      </c>
      <c r="W12">
        <v>0</v>
      </c>
      <c r="X12">
        <v>0</v>
      </c>
      <c r="Y12">
        <v>0</v>
      </c>
      <c r="Z12">
        <v>0</v>
      </c>
      <c r="AA12">
        <v>1</v>
      </c>
      <c r="AB12">
        <v>0</v>
      </c>
      <c r="AC12">
        <v>3</v>
      </c>
      <c r="AD12">
        <v>1</v>
      </c>
      <c r="AE12">
        <v>0</v>
      </c>
      <c r="AF12">
        <v>0</v>
      </c>
      <c r="AG12">
        <v>0</v>
      </c>
      <c r="AH12">
        <v>0</v>
      </c>
      <c r="AI12">
        <v>0</v>
      </c>
    </row>
    <row r="13" spans="1:35" x14ac:dyDescent="0.25">
      <c r="A13" t="s">
        <v>95</v>
      </c>
      <c r="B13">
        <v>0</v>
      </c>
      <c r="C13">
        <v>0</v>
      </c>
      <c r="D13">
        <v>2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3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</row>
    <row r="14" spans="1:35" x14ac:dyDescent="0.25">
      <c r="A14" t="s">
        <v>96</v>
      </c>
    </row>
    <row r="15" spans="1:35" x14ac:dyDescent="0.25">
      <c r="A15" t="s">
        <v>97</v>
      </c>
      <c r="B15">
        <v>0</v>
      </c>
      <c r="C15">
        <v>0</v>
      </c>
      <c r="D15">
        <v>1</v>
      </c>
      <c r="E15">
        <v>0</v>
      </c>
      <c r="F15">
        <v>0</v>
      </c>
      <c r="G15">
        <v>0</v>
      </c>
      <c r="H15">
        <v>0</v>
      </c>
      <c r="K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1</v>
      </c>
      <c r="AB15">
        <v>0</v>
      </c>
      <c r="AC15">
        <v>1</v>
      </c>
      <c r="AD15">
        <v>0</v>
      </c>
      <c r="AE15">
        <v>0</v>
      </c>
      <c r="AF15">
        <v>0</v>
      </c>
      <c r="AG15">
        <v>0</v>
      </c>
      <c r="AI15">
        <v>0</v>
      </c>
    </row>
    <row r="17" spans="1:35" x14ac:dyDescent="0.25">
      <c r="A17" t="s">
        <v>98</v>
      </c>
      <c r="B17">
        <f t="shared" ref="B17:AI17" si="0">SUM(B4:B15)</f>
        <v>0</v>
      </c>
      <c r="C17">
        <f t="shared" si="0"/>
        <v>0</v>
      </c>
      <c r="D17">
        <f t="shared" si="0"/>
        <v>10</v>
      </c>
      <c r="E17">
        <f t="shared" si="0"/>
        <v>0</v>
      </c>
      <c r="F17">
        <f t="shared" si="0"/>
        <v>0</v>
      </c>
      <c r="G17">
        <f t="shared" si="0"/>
        <v>1</v>
      </c>
      <c r="H17">
        <f t="shared" si="0"/>
        <v>4</v>
      </c>
      <c r="I17">
        <f t="shared" si="0"/>
        <v>0</v>
      </c>
      <c r="J17">
        <f t="shared" si="0"/>
        <v>0</v>
      </c>
      <c r="K17">
        <f t="shared" si="0"/>
        <v>5</v>
      </c>
      <c r="L17">
        <f t="shared" si="0"/>
        <v>5</v>
      </c>
      <c r="M17">
        <f t="shared" si="0"/>
        <v>2</v>
      </c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3</v>
      </c>
      <c r="R17">
        <f t="shared" si="0"/>
        <v>0</v>
      </c>
      <c r="S17">
        <f t="shared" si="0"/>
        <v>0</v>
      </c>
      <c r="T17">
        <f t="shared" si="0"/>
        <v>1</v>
      </c>
      <c r="U17">
        <f t="shared" si="0"/>
        <v>0</v>
      </c>
      <c r="V17">
        <f t="shared" si="0"/>
        <v>4</v>
      </c>
      <c r="W17">
        <f t="shared" si="0"/>
        <v>0</v>
      </c>
      <c r="X17">
        <f t="shared" si="0"/>
        <v>10</v>
      </c>
      <c r="Y17">
        <f t="shared" si="0"/>
        <v>0</v>
      </c>
      <c r="Z17">
        <f t="shared" si="0"/>
        <v>0</v>
      </c>
      <c r="AA17">
        <f t="shared" si="0"/>
        <v>12</v>
      </c>
      <c r="AB17">
        <f t="shared" si="0"/>
        <v>1</v>
      </c>
      <c r="AC17">
        <f t="shared" si="0"/>
        <v>13</v>
      </c>
      <c r="AD17">
        <f t="shared" si="0"/>
        <v>5</v>
      </c>
      <c r="AE17">
        <f t="shared" si="0"/>
        <v>0</v>
      </c>
      <c r="AF17">
        <f t="shared" si="0"/>
        <v>0</v>
      </c>
      <c r="AG17">
        <f t="shared" si="0"/>
        <v>1</v>
      </c>
      <c r="AH17">
        <f t="shared" si="0"/>
        <v>0</v>
      </c>
      <c r="AI17">
        <f t="shared" si="0"/>
        <v>0</v>
      </c>
    </row>
    <row r="18" spans="1:35" x14ac:dyDescent="0.25">
      <c r="A18" t="s">
        <v>187</v>
      </c>
      <c r="B18">
        <v>0</v>
      </c>
      <c r="C18">
        <v>0</v>
      </c>
      <c r="D18">
        <v>11</v>
      </c>
      <c r="E18">
        <v>0</v>
      </c>
      <c r="F18">
        <v>2</v>
      </c>
      <c r="G18">
        <v>0</v>
      </c>
      <c r="H18">
        <v>8</v>
      </c>
      <c r="I18">
        <v>1</v>
      </c>
      <c r="J18">
        <v>1</v>
      </c>
      <c r="K18">
        <v>7</v>
      </c>
      <c r="L18">
        <v>4</v>
      </c>
      <c r="M18">
        <v>2</v>
      </c>
      <c r="N18">
        <v>0</v>
      </c>
      <c r="O18">
        <v>1</v>
      </c>
      <c r="P18">
        <v>9</v>
      </c>
      <c r="Q18">
        <v>2</v>
      </c>
      <c r="R18">
        <v>0</v>
      </c>
      <c r="S18">
        <v>2</v>
      </c>
      <c r="T18">
        <v>6</v>
      </c>
      <c r="U18">
        <v>0</v>
      </c>
      <c r="V18">
        <v>9</v>
      </c>
      <c r="W18">
        <v>4</v>
      </c>
      <c r="X18">
        <v>17</v>
      </c>
      <c r="Y18">
        <v>8</v>
      </c>
      <c r="Z18">
        <v>0</v>
      </c>
      <c r="AA18">
        <v>23</v>
      </c>
      <c r="AB18">
        <v>1</v>
      </c>
      <c r="AC18">
        <v>1</v>
      </c>
      <c r="AD18">
        <v>1</v>
      </c>
      <c r="AE18">
        <v>0</v>
      </c>
      <c r="AF18">
        <v>0</v>
      </c>
      <c r="AG18">
        <v>4</v>
      </c>
      <c r="AH18">
        <v>0</v>
      </c>
      <c r="AI18">
        <v>6</v>
      </c>
    </row>
    <row r="19" spans="1:35" x14ac:dyDescent="0.25">
      <c r="A19" t="s">
        <v>188</v>
      </c>
      <c r="B19">
        <f t="shared" ref="B19:AI19" si="1">B17 - B18</f>
        <v>0</v>
      </c>
      <c r="C19">
        <f t="shared" si="1"/>
        <v>0</v>
      </c>
      <c r="D19">
        <f t="shared" si="1"/>
        <v>-1</v>
      </c>
      <c r="E19">
        <f t="shared" si="1"/>
        <v>0</v>
      </c>
      <c r="F19">
        <f t="shared" si="1"/>
        <v>-2</v>
      </c>
      <c r="G19">
        <f t="shared" si="1"/>
        <v>1</v>
      </c>
      <c r="H19">
        <f t="shared" si="1"/>
        <v>-4</v>
      </c>
      <c r="I19">
        <f t="shared" si="1"/>
        <v>-1</v>
      </c>
      <c r="J19">
        <f t="shared" si="1"/>
        <v>-1</v>
      </c>
      <c r="K19">
        <f t="shared" si="1"/>
        <v>-2</v>
      </c>
      <c r="L19">
        <f t="shared" si="1"/>
        <v>1</v>
      </c>
      <c r="M19">
        <f t="shared" si="1"/>
        <v>0</v>
      </c>
      <c r="N19">
        <f t="shared" si="1"/>
        <v>0</v>
      </c>
      <c r="O19">
        <f t="shared" si="1"/>
        <v>-1</v>
      </c>
      <c r="P19">
        <f t="shared" si="1"/>
        <v>-9</v>
      </c>
      <c r="Q19">
        <f t="shared" si="1"/>
        <v>1</v>
      </c>
      <c r="R19">
        <f t="shared" si="1"/>
        <v>0</v>
      </c>
      <c r="S19">
        <f t="shared" si="1"/>
        <v>-2</v>
      </c>
      <c r="T19">
        <f t="shared" si="1"/>
        <v>-5</v>
      </c>
      <c r="U19">
        <f t="shared" si="1"/>
        <v>0</v>
      </c>
      <c r="V19">
        <f t="shared" si="1"/>
        <v>-5</v>
      </c>
      <c r="W19">
        <f t="shared" si="1"/>
        <v>-4</v>
      </c>
      <c r="X19">
        <f t="shared" si="1"/>
        <v>-7</v>
      </c>
      <c r="Y19">
        <f t="shared" si="1"/>
        <v>-8</v>
      </c>
      <c r="Z19">
        <f t="shared" si="1"/>
        <v>0</v>
      </c>
      <c r="AA19">
        <f t="shared" si="1"/>
        <v>-11</v>
      </c>
      <c r="AB19">
        <f t="shared" si="1"/>
        <v>0</v>
      </c>
      <c r="AC19">
        <f t="shared" si="1"/>
        <v>12</v>
      </c>
      <c r="AD19">
        <f t="shared" si="1"/>
        <v>4</v>
      </c>
      <c r="AE19">
        <f t="shared" si="1"/>
        <v>0</v>
      </c>
      <c r="AF19">
        <f t="shared" si="1"/>
        <v>0</v>
      </c>
      <c r="AG19">
        <f t="shared" si="1"/>
        <v>-3</v>
      </c>
      <c r="AH19">
        <f t="shared" si="1"/>
        <v>0</v>
      </c>
      <c r="AI19">
        <f t="shared" si="1"/>
        <v>-6</v>
      </c>
    </row>
    <row r="20" spans="1:35" x14ac:dyDescent="0.25">
      <c r="A20" t="s">
        <v>189</v>
      </c>
      <c r="B20">
        <f>_xlfn.T.TEST(B18:AI18, B17:AI17, 2, 1)</f>
        <v>3.1213807583283747E-2</v>
      </c>
    </row>
    <row r="21" spans="1:35" x14ac:dyDescent="0.25">
      <c r="A21" t="s">
        <v>190</v>
      </c>
      <c r="B21">
        <v>8.4922957485196071E-2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1"/>
  <sheetViews>
    <sheetView zoomScale="85" zoomScaleNormal="85" workbookViewId="0">
      <selection activeCell="O25" sqref="O25"/>
    </sheetView>
  </sheetViews>
  <sheetFormatPr defaultRowHeight="15" x14ac:dyDescent="0.25"/>
  <sheetData>
    <row r="1" spans="1:28" x14ac:dyDescent="0.25">
      <c r="A1" t="s">
        <v>18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18</v>
      </c>
      <c r="B2" t="s">
        <v>99</v>
      </c>
      <c r="C2" t="s">
        <v>100</v>
      </c>
      <c r="D2" t="s">
        <v>101</v>
      </c>
      <c r="E2" t="s">
        <v>102</v>
      </c>
      <c r="F2" t="s">
        <v>103</v>
      </c>
      <c r="G2" t="s">
        <v>104</v>
      </c>
      <c r="H2" t="s">
        <v>105</v>
      </c>
      <c r="I2" t="s">
        <v>106</v>
      </c>
      <c r="J2" t="s">
        <v>107</v>
      </c>
      <c r="K2" t="s">
        <v>108</v>
      </c>
      <c r="L2" t="s">
        <v>109</v>
      </c>
      <c r="M2" t="s">
        <v>110</v>
      </c>
      <c r="N2" t="s">
        <v>111</v>
      </c>
      <c r="O2" t="s">
        <v>112</v>
      </c>
      <c r="P2" t="s">
        <v>113</v>
      </c>
      <c r="Q2" t="s">
        <v>114</v>
      </c>
      <c r="R2" t="s">
        <v>115</v>
      </c>
      <c r="S2" t="s">
        <v>116</v>
      </c>
      <c r="T2" t="s">
        <v>117</v>
      </c>
      <c r="U2" t="s">
        <v>118</v>
      </c>
      <c r="V2" t="s">
        <v>119</v>
      </c>
      <c r="W2" t="s">
        <v>120</v>
      </c>
      <c r="X2" t="s">
        <v>121</v>
      </c>
      <c r="Y2" t="s">
        <v>122</v>
      </c>
      <c r="Z2" t="s">
        <v>123</v>
      </c>
      <c r="AA2" t="s">
        <v>124</v>
      </c>
      <c r="AB2" t="s">
        <v>125</v>
      </c>
    </row>
    <row r="4" spans="1:28" x14ac:dyDescent="0.25">
      <c r="A4" t="s">
        <v>53</v>
      </c>
      <c r="B4" t="s">
        <v>191</v>
      </c>
      <c r="C4" t="s">
        <v>192</v>
      </c>
      <c r="D4" t="s">
        <v>193</v>
      </c>
      <c r="E4" t="s">
        <v>194</v>
      </c>
      <c r="F4" t="s">
        <v>195</v>
      </c>
      <c r="G4" t="s">
        <v>196</v>
      </c>
      <c r="H4" t="s">
        <v>197</v>
      </c>
      <c r="I4" t="s">
        <v>198</v>
      </c>
      <c r="J4" t="s">
        <v>199</v>
      </c>
      <c r="K4" t="s">
        <v>200</v>
      </c>
      <c r="L4" t="s">
        <v>201</v>
      </c>
      <c r="M4" t="s">
        <v>202</v>
      </c>
      <c r="N4" t="s">
        <v>203</v>
      </c>
      <c r="O4" t="s">
        <v>204</v>
      </c>
      <c r="P4" t="s">
        <v>205</v>
      </c>
      <c r="Q4" t="s">
        <v>206</v>
      </c>
      <c r="R4" t="s">
        <v>207</v>
      </c>
      <c r="S4" t="s">
        <v>208</v>
      </c>
      <c r="T4" t="s">
        <v>209</v>
      </c>
      <c r="U4" t="s">
        <v>210</v>
      </c>
      <c r="V4" t="s">
        <v>211</v>
      </c>
      <c r="W4" t="s">
        <v>212</v>
      </c>
      <c r="X4" t="s">
        <v>213</v>
      </c>
      <c r="Y4" t="s">
        <v>214</v>
      </c>
      <c r="Z4" t="s">
        <v>215</v>
      </c>
      <c r="AA4" t="s">
        <v>216</v>
      </c>
      <c r="AB4" t="s">
        <v>217</v>
      </c>
    </row>
    <row r="6" spans="1:28" x14ac:dyDescent="0.25">
      <c r="A6" t="s">
        <v>88</v>
      </c>
    </row>
    <row r="7" spans="1:28" x14ac:dyDescent="0.25">
      <c r="A7" t="s">
        <v>89</v>
      </c>
      <c r="B7">
        <v>0</v>
      </c>
      <c r="C7">
        <v>0</v>
      </c>
      <c r="D7">
        <v>3</v>
      </c>
      <c r="E7">
        <v>2</v>
      </c>
      <c r="F7">
        <v>0</v>
      </c>
      <c r="G7">
        <v>1</v>
      </c>
      <c r="H7">
        <v>1</v>
      </c>
      <c r="I7">
        <v>3</v>
      </c>
      <c r="J7">
        <v>0</v>
      </c>
      <c r="K7">
        <v>0</v>
      </c>
      <c r="L7">
        <v>3</v>
      </c>
      <c r="M7">
        <v>0</v>
      </c>
      <c r="N7">
        <v>0</v>
      </c>
      <c r="O7">
        <v>0</v>
      </c>
      <c r="P7">
        <v>1</v>
      </c>
      <c r="Q7">
        <v>0</v>
      </c>
      <c r="R7">
        <v>1</v>
      </c>
      <c r="S7">
        <v>0</v>
      </c>
      <c r="T7">
        <v>1</v>
      </c>
      <c r="U7">
        <v>1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</row>
    <row r="8" spans="1:28" x14ac:dyDescent="0.25">
      <c r="A8" t="s">
        <v>90</v>
      </c>
      <c r="B8">
        <v>0</v>
      </c>
      <c r="C8">
        <v>0</v>
      </c>
      <c r="D8">
        <v>3</v>
      </c>
      <c r="E8">
        <v>2</v>
      </c>
      <c r="F8">
        <v>0</v>
      </c>
      <c r="G8">
        <v>1</v>
      </c>
      <c r="H8">
        <v>1</v>
      </c>
      <c r="I8">
        <v>1</v>
      </c>
      <c r="J8">
        <v>0</v>
      </c>
      <c r="K8">
        <v>0</v>
      </c>
      <c r="L8">
        <v>1</v>
      </c>
      <c r="M8">
        <v>0</v>
      </c>
      <c r="N8">
        <v>0</v>
      </c>
      <c r="O8">
        <v>0</v>
      </c>
      <c r="P8">
        <v>1</v>
      </c>
      <c r="Q8">
        <v>0</v>
      </c>
      <c r="R8">
        <v>1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</row>
    <row r="9" spans="1:28" x14ac:dyDescent="0.25">
      <c r="A9" t="s">
        <v>91</v>
      </c>
      <c r="B9">
        <v>1</v>
      </c>
      <c r="C9">
        <v>0</v>
      </c>
      <c r="D9">
        <v>3</v>
      </c>
      <c r="E9">
        <v>3</v>
      </c>
      <c r="F9">
        <v>0</v>
      </c>
      <c r="G9">
        <v>1</v>
      </c>
      <c r="H9">
        <v>1</v>
      </c>
      <c r="I9">
        <v>1</v>
      </c>
      <c r="J9">
        <v>0</v>
      </c>
      <c r="K9">
        <v>1</v>
      </c>
      <c r="L9">
        <v>1</v>
      </c>
      <c r="M9">
        <v>0</v>
      </c>
      <c r="N9">
        <v>0</v>
      </c>
      <c r="O9">
        <v>0</v>
      </c>
      <c r="P9">
        <v>1</v>
      </c>
      <c r="Q9">
        <v>1</v>
      </c>
      <c r="R9">
        <v>1</v>
      </c>
      <c r="S9">
        <v>0</v>
      </c>
      <c r="T9">
        <v>0</v>
      </c>
      <c r="U9">
        <v>1</v>
      </c>
      <c r="V9">
        <v>0</v>
      </c>
      <c r="W9">
        <v>0</v>
      </c>
      <c r="X9">
        <v>0</v>
      </c>
      <c r="Y9">
        <v>1</v>
      </c>
      <c r="Z9">
        <v>0</v>
      </c>
      <c r="AA9">
        <v>0</v>
      </c>
      <c r="AB9">
        <v>2</v>
      </c>
    </row>
    <row r="10" spans="1:28" x14ac:dyDescent="0.25">
      <c r="A10" t="s">
        <v>92</v>
      </c>
      <c r="B10">
        <v>0</v>
      </c>
      <c r="C10">
        <v>0</v>
      </c>
      <c r="D10">
        <v>3</v>
      </c>
      <c r="E10">
        <v>2</v>
      </c>
      <c r="F10">
        <v>0</v>
      </c>
      <c r="G10">
        <v>0</v>
      </c>
      <c r="H10">
        <v>1</v>
      </c>
      <c r="I10">
        <v>2</v>
      </c>
      <c r="J10">
        <v>0</v>
      </c>
      <c r="K10">
        <v>1</v>
      </c>
      <c r="L10">
        <v>2</v>
      </c>
      <c r="M10">
        <v>0</v>
      </c>
      <c r="N10">
        <v>0</v>
      </c>
      <c r="O10">
        <v>0</v>
      </c>
      <c r="P10">
        <v>0</v>
      </c>
      <c r="Q10">
        <v>1</v>
      </c>
      <c r="R10">
        <v>1</v>
      </c>
      <c r="S10">
        <v>1</v>
      </c>
      <c r="T10">
        <v>1</v>
      </c>
      <c r="U10">
        <v>0</v>
      </c>
      <c r="V10">
        <v>0</v>
      </c>
      <c r="W10">
        <v>1</v>
      </c>
      <c r="X10">
        <v>0</v>
      </c>
      <c r="Y10">
        <v>1</v>
      </c>
      <c r="Z10">
        <v>0</v>
      </c>
      <c r="AA10">
        <v>0</v>
      </c>
      <c r="AB10">
        <v>2</v>
      </c>
    </row>
    <row r="11" spans="1:28" x14ac:dyDescent="0.25">
      <c r="A11" t="s">
        <v>93</v>
      </c>
      <c r="B11">
        <v>0</v>
      </c>
      <c r="C11">
        <v>0</v>
      </c>
      <c r="D11">
        <v>3</v>
      </c>
      <c r="E11">
        <v>1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  <c r="V11">
        <v>0</v>
      </c>
      <c r="W11">
        <v>1</v>
      </c>
      <c r="X11">
        <v>0</v>
      </c>
      <c r="Y11">
        <v>0</v>
      </c>
      <c r="Z11">
        <v>0</v>
      </c>
      <c r="AA11">
        <v>0</v>
      </c>
      <c r="AB11">
        <v>1</v>
      </c>
    </row>
    <row r="12" spans="1:28" x14ac:dyDescent="0.25">
      <c r="A12" t="s">
        <v>94</v>
      </c>
      <c r="B12">
        <v>1</v>
      </c>
      <c r="C12">
        <v>1</v>
      </c>
      <c r="D12">
        <v>3</v>
      </c>
      <c r="E12">
        <v>1</v>
      </c>
      <c r="F12">
        <v>0</v>
      </c>
      <c r="G12">
        <v>2</v>
      </c>
      <c r="H12">
        <v>1</v>
      </c>
      <c r="I12">
        <v>3</v>
      </c>
      <c r="J12">
        <v>0</v>
      </c>
      <c r="K12">
        <v>0</v>
      </c>
      <c r="L12">
        <v>2</v>
      </c>
      <c r="M12">
        <v>0</v>
      </c>
      <c r="N12">
        <v>1</v>
      </c>
      <c r="O12">
        <v>0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0</v>
      </c>
      <c r="W12">
        <v>2</v>
      </c>
      <c r="X12">
        <v>0</v>
      </c>
      <c r="Y12">
        <v>1</v>
      </c>
      <c r="Z12">
        <v>1</v>
      </c>
      <c r="AA12">
        <v>0</v>
      </c>
      <c r="AB12">
        <v>1</v>
      </c>
    </row>
    <row r="13" spans="1:28" x14ac:dyDescent="0.25">
      <c r="A13" t="s">
        <v>95</v>
      </c>
      <c r="B13">
        <v>0</v>
      </c>
      <c r="C13">
        <v>0</v>
      </c>
      <c r="D13">
        <v>3</v>
      </c>
      <c r="E13">
        <v>2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2</v>
      </c>
      <c r="M13">
        <v>0</v>
      </c>
      <c r="N13">
        <v>0</v>
      </c>
      <c r="O13">
        <v>0</v>
      </c>
      <c r="P13">
        <v>2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0</v>
      </c>
      <c r="Z13">
        <v>0</v>
      </c>
      <c r="AA13">
        <v>0</v>
      </c>
      <c r="AB13">
        <v>1</v>
      </c>
    </row>
    <row r="14" spans="1:28" x14ac:dyDescent="0.25">
      <c r="A14" t="s">
        <v>96</v>
      </c>
    </row>
    <row r="15" spans="1:28" x14ac:dyDescent="0.25">
      <c r="A15" t="s">
        <v>97</v>
      </c>
      <c r="B15">
        <v>0</v>
      </c>
      <c r="C15">
        <v>0</v>
      </c>
      <c r="D15">
        <v>3</v>
      </c>
      <c r="E15">
        <v>1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1</v>
      </c>
      <c r="M15">
        <v>1</v>
      </c>
      <c r="N15">
        <v>1</v>
      </c>
      <c r="P15">
        <v>0</v>
      </c>
      <c r="Q15">
        <v>0</v>
      </c>
      <c r="R15">
        <v>1</v>
      </c>
      <c r="S15">
        <v>1</v>
      </c>
      <c r="T15">
        <v>1</v>
      </c>
      <c r="U15">
        <v>0</v>
      </c>
      <c r="V15">
        <v>0</v>
      </c>
      <c r="W15">
        <v>1</v>
      </c>
      <c r="X15">
        <v>0</v>
      </c>
      <c r="Y15">
        <v>0</v>
      </c>
      <c r="Z15">
        <v>0</v>
      </c>
      <c r="AB15">
        <v>2</v>
      </c>
    </row>
    <row r="17" spans="1:28" x14ac:dyDescent="0.25">
      <c r="A17" t="s">
        <v>98</v>
      </c>
      <c r="B17">
        <f t="shared" ref="B17:AB17" si="0">SUM(B4:B15)</f>
        <v>2</v>
      </c>
      <c r="C17">
        <f t="shared" si="0"/>
        <v>1</v>
      </c>
      <c r="D17">
        <f t="shared" si="0"/>
        <v>24</v>
      </c>
      <c r="E17">
        <f t="shared" si="0"/>
        <v>14</v>
      </c>
      <c r="F17">
        <f t="shared" si="0"/>
        <v>0</v>
      </c>
      <c r="G17">
        <f t="shared" si="0"/>
        <v>5</v>
      </c>
      <c r="H17">
        <f t="shared" si="0"/>
        <v>7</v>
      </c>
      <c r="I17">
        <f t="shared" si="0"/>
        <v>11</v>
      </c>
      <c r="J17">
        <f t="shared" si="0"/>
        <v>0</v>
      </c>
      <c r="K17">
        <f t="shared" si="0"/>
        <v>2</v>
      </c>
      <c r="L17">
        <f t="shared" si="0"/>
        <v>13</v>
      </c>
      <c r="M17">
        <f t="shared" si="0"/>
        <v>1</v>
      </c>
      <c r="N17">
        <f t="shared" si="0"/>
        <v>2</v>
      </c>
      <c r="O17">
        <f t="shared" si="0"/>
        <v>0</v>
      </c>
      <c r="P17">
        <f t="shared" si="0"/>
        <v>6</v>
      </c>
      <c r="Q17">
        <f t="shared" si="0"/>
        <v>3</v>
      </c>
      <c r="R17">
        <f t="shared" si="0"/>
        <v>7</v>
      </c>
      <c r="S17">
        <f t="shared" si="0"/>
        <v>3</v>
      </c>
      <c r="T17">
        <f t="shared" si="0"/>
        <v>4</v>
      </c>
      <c r="U17">
        <f t="shared" si="0"/>
        <v>3</v>
      </c>
      <c r="V17">
        <f t="shared" si="0"/>
        <v>0</v>
      </c>
      <c r="W17">
        <f t="shared" si="0"/>
        <v>6</v>
      </c>
      <c r="X17">
        <f t="shared" si="0"/>
        <v>0</v>
      </c>
      <c r="Y17">
        <f t="shared" si="0"/>
        <v>3</v>
      </c>
      <c r="Z17">
        <f t="shared" si="0"/>
        <v>1</v>
      </c>
      <c r="AA17">
        <f t="shared" si="0"/>
        <v>0</v>
      </c>
      <c r="AB17">
        <f t="shared" si="0"/>
        <v>9</v>
      </c>
    </row>
    <row r="18" spans="1:28" x14ac:dyDescent="0.25">
      <c r="A18" t="s">
        <v>187</v>
      </c>
      <c r="B18">
        <v>3</v>
      </c>
      <c r="C18">
        <v>2</v>
      </c>
      <c r="D18">
        <v>8</v>
      </c>
      <c r="E18">
        <v>7</v>
      </c>
      <c r="F18">
        <v>2</v>
      </c>
      <c r="G18">
        <v>9</v>
      </c>
      <c r="H18">
        <v>2</v>
      </c>
      <c r="I18">
        <v>3</v>
      </c>
      <c r="J18">
        <v>0</v>
      </c>
      <c r="K18">
        <v>5</v>
      </c>
      <c r="L18">
        <v>6</v>
      </c>
      <c r="M18">
        <v>1</v>
      </c>
      <c r="N18">
        <v>1</v>
      </c>
      <c r="O18">
        <v>0</v>
      </c>
      <c r="P18">
        <v>1</v>
      </c>
      <c r="Q18">
        <v>3</v>
      </c>
      <c r="R18">
        <v>8</v>
      </c>
      <c r="S18">
        <v>4</v>
      </c>
      <c r="T18">
        <v>4</v>
      </c>
      <c r="U18">
        <v>2</v>
      </c>
      <c r="V18">
        <v>0</v>
      </c>
      <c r="W18">
        <v>14</v>
      </c>
      <c r="X18">
        <v>0</v>
      </c>
      <c r="Y18">
        <v>2</v>
      </c>
      <c r="Z18">
        <v>4</v>
      </c>
      <c r="AA18">
        <v>3</v>
      </c>
      <c r="AB18">
        <v>3</v>
      </c>
    </row>
    <row r="19" spans="1:28" x14ac:dyDescent="0.25">
      <c r="A19" t="s">
        <v>188</v>
      </c>
      <c r="B19">
        <f t="shared" ref="B19:AB19" si="1">B17 - B18</f>
        <v>-1</v>
      </c>
      <c r="C19">
        <f t="shared" si="1"/>
        <v>-1</v>
      </c>
      <c r="D19">
        <f t="shared" si="1"/>
        <v>16</v>
      </c>
      <c r="E19">
        <f t="shared" si="1"/>
        <v>7</v>
      </c>
      <c r="F19">
        <f t="shared" si="1"/>
        <v>-2</v>
      </c>
      <c r="G19">
        <f t="shared" si="1"/>
        <v>-4</v>
      </c>
      <c r="H19">
        <f t="shared" si="1"/>
        <v>5</v>
      </c>
      <c r="I19">
        <f t="shared" si="1"/>
        <v>8</v>
      </c>
      <c r="J19">
        <f t="shared" si="1"/>
        <v>0</v>
      </c>
      <c r="K19">
        <f t="shared" si="1"/>
        <v>-3</v>
      </c>
      <c r="L19">
        <f t="shared" si="1"/>
        <v>7</v>
      </c>
      <c r="M19">
        <f t="shared" si="1"/>
        <v>0</v>
      </c>
      <c r="N19">
        <f t="shared" si="1"/>
        <v>1</v>
      </c>
      <c r="O19">
        <f t="shared" si="1"/>
        <v>0</v>
      </c>
      <c r="P19">
        <f t="shared" si="1"/>
        <v>5</v>
      </c>
      <c r="Q19">
        <f t="shared" si="1"/>
        <v>0</v>
      </c>
      <c r="R19">
        <f t="shared" si="1"/>
        <v>-1</v>
      </c>
      <c r="S19">
        <f t="shared" si="1"/>
        <v>-1</v>
      </c>
      <c r="T19">
        <f t="shared" si="1"/>
        <v>0</v>
      </c>
      <c r="U19">
        <f t="shared" si="1"/>
        <v>1</v>
      </c>
      <c r="V19">
        <f t="shared" si="1"/>
        <v>0</v>
      </c>
      <c r="W19">
        <f t="shared" si="1"/>
        <v>-8</v>
      </c>
      <c r="X19">
        <f t="shared" si="1"/>
        <v>0</v>
      </c>
      <c r="Y19">
        <f t="shared" si="1"/>
        <v>1</v>
      </c>
      <c r="Z19">
        <f t="shared" si="1"/>
        <v>-3</v>
      </c>
      <c r="AA19">
        <f t="shared" si="1"/>
        <v>-3</v>
      </c>
      <c r="AB19">
        <f t="shared" si="1"/>
        <v>6</v>
      </c>
    </row>
    <row r="20" spans="1:28" x14ac:dyDescent="0.25">
      <c r="A20" t="s">
        <v>189</v>
      </c>
      <c r="B20">
        <f>_xlfn.T.TEST(B18:AB18, B17:AB17, 2, 1)</f>
        <v>0.23589885546745351</v>
      </c>
    </row>
    <row r="21" spans="1:28" x14ac:dyDescent="0.25">
      <c r="A21" t="s">
        <v>190</v>
      </c>
      <c r="B21">
        <v>0.88902554976480641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Inter-baseline</vt:lpstr>
      <vt:lpstr>Cntrl-baseline</vt:lpstr>
      <vt:lpstr>Inter-20week</vt:lpstr>
      <vt:lpstr>Cntrl-20week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2024-12-20T11:41:38Z</dcterms:created>
  <dcterms:modified xsi:type="dcterms:W3CDTF">2024-12-20T11:43:12Z</dcterms:modified>
</cp:coreProperties>
</file>