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 (including 132)/Pain Cat/"/>
    </mc:Choice>
  </mc:AlternateContent>
  <xr:revisionPtr revIDLastSave="14" documentId="11_69BD0E50B3EB3814D5058BD0D3DEB41028E9BCBA" xr6:coauthVersionLast="47" xr6:coauthVersionMax="47" xr10:uidLastSave="{B037AA20-5FF0-4521-83CE-45F0B484F20D}"/>
  <bookViews>
    <workbookView xWindow="-28920" yWindow="-120" windowWidth="29040" windowHeight="16440" xr2:uid="{00000000-000D-0000-FFFF-FFFF00000000}"/>
  </bookViews>
  <sheets>
    <sheet name="Summary" sheetId="1" r:id="rId1"/>
    <sheet name="Cntrl-baseline" sheetId="2" r:id="rId2"/>
    <sheet name="Inter-baseline" sheetId="3" r:id="rId3"/>
    <sheet name="Cntrl-20week" sheetId="4" r:id="rId4"/>
    <sheet name="Inter-20week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5" l="1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S22" i="5" l="1"/>
  <c r="D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B23" i="5"/>
  <c r="E15" i="1" s="1"/>
  <c r="C22" i="5"/>
  <c r="B22" i="5"/>
  <c r="AA22" i="4"/>
  <c r="Z22" i="4"/>
  <c r="Y22" i="4"/>
  <c r="S22" i="4"/>
  <c r="R22" i="4"/>
  <c r="Q22" i="4"/>
  <c r="K22" i="4"/>
  <c r="J22" i="4"/>
  <c r="I22" i="4"/>
  <c r="C22" i="4"/>
  <c r="B22" i="4"/>
  <c r="AB20" i="4"/>
  <c r="AB22" i="4" s="1"/>
  <c r="AA20" i="4"/>
  <c r="Z20" i="4"/>
  <c r="Y20" i="4"/>
  <c r="X20" i="4"/>
  <c r="X22" i="4" s="1"/>
  <c r="W20" i="4"/>
  <c r="W22" i="4" s="1"/>
  <c r="V20" i="4"/>
  <c r="V22" i="4" s="1"/>
  <c r="U20" i="4"/>
  <c r="U22" i="4" s="1"/>
  <c r="T20" i="4"/>
  <c r="T22" i="4" s="1"/>
  <c r="S20" i="4"/>
  <c r="R20" i="4"/>
  <c r="Q20" i="4"/>
  <c r="P20" i="4"/>
  <c r="P22" i="4" s="1"/>
  <c r="O20" i="4"/>
  <c r="O22" i="4" s="1"/>
  <c r="N20" i="4"/>
  <c r="N22" i="4" s="1"/>
  <c r="M20" i="4"/>
  <c r="F5" i="1" s="1"/>
  <c r="L20" i="4"/>
  <c r="L22" i="4" s="1"/>
  <c r="K20" i="4"/>
  <c r="J20" i="4"/>
  <c r="I20" i="4"/>
  <c r="H20" i="4"/>
  <c r="H22" i="4" s="1"/>
  <c r="G20" i="4"/>
  <c r="G22" i="4" s="1"/>
  <c r="F20" i="4"/>
  <c r="F22" i="4" s="1"/>
  <c r="E20" i="4"/>
  <c r="E22" i="4" s="1"/>
  <c r="D20" i="4"/>
  <c r="D5" i="1" s="1"/>
  <c r="C20" i="4"/>
  <c r="B20" i="4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F15" i="1"/>
  <c r="F13" i="1"/>
  <c r="G7" i="1"/>
  <c r="F7" i="1"/>
  <c r="E7" i="1"/>
  <c r="D7" i="1"/>
  <c r="C7" i="1"/>
  <c r="B7" i="1"/>
  <c r="E5" i="1"/>
  <c r="G4" i="1"/>
  <c r="F4" i="1"/>
  <c r="E4" i="1"/>
  <c r="D4" i="1"/>
  <c r="C4" i="1"/>
  <c r="B4" i="1"/>
  <c r="B8" i="1" l="1"/>
  <c r="D8" i="1"/>
  <c r="D22" i="4"/>
  <c r="E8" i="1"/>
  <c r="M22" i="4"/>
  <c r="B23" i="4"/>
  <c r="E13" i="1" s="1"/>
  <c r="E22" i="5"/>
  <c r="B5" i="1"/>
  <c r="F8" i="1"/>
  <c r="G5" i="1"/>
  <c r="C5" i="1"/>
  <c r="G8" i="1"/>
  <c r="C8" i="1"/>
  <c r="D15" i="1" l="1"/>
  <c r="C15" i="1"/>
  <c r="B15" i="1"/>
  <c r="C13" i="1"/>
  <c r="B13" i="1"/>
  <c r="D13" i="1"/>
</calcChain>
</file>

<file path=xl/sharedStrings.xml><?xml version="1.0" encoding="utf-8"?>
<sst xmlns="http://schemas.openxmlformats.org/spreadsheetml/2006/main" count="218" uniqueCount="100">
  <si>
    <t>Summary Statistics</t>
  </si>
  <si>
    <t>No</t>
  </si>
  <si>
    <t>Mean</t>
  </si>
  <si>
    <t>SD</t>
  </si>
  <si>
    <t>Min</t>
  </si>
  <si>
    <t>Max</t>
  </si>
  <si>
    <t>Range</t>
  </si>
  <si>
    <t>Cntrl - baseline</t>
  </si>
  <si>
    <t>Cntrl - 20week</t>
  </si>
  <si>
    <t>Inter - baseline</t>
  </si>
  <si>
    <t>Inter - 20week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</si>
  <si>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</si>
  <si>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</si>
  <si>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</si>
  <si>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</si>
  <si>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</si>
  <si>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</si>
  <si>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</si>
  <si>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2. Participant ID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</si>
  <si>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</si>
  <si>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</si>
  <si>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</si>
  <si>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</si>
  <si>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</si>
  <si>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</si>
  <si>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</si>
  <si>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</si>
  <si>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FS121</t>
  </si>
  <si>
    <t>FS127</t>
  </si>
  <si>
    <t>FS129</t>
  </si>
  <si>
    <t>FS130</t>
  </si>
  <si>
    <t>FS135</t>
  </si>
  <si>
    <t>FS201</t>
  </si>
  <si>
    <t>FS205</t>
  </si>
  <si>
    <t>FS207</t>
  </si>
  <si>
    <t>FS213</t>
  </si>
  <si>
    <t>FS216</t>
  </si>
  <si>
    <t>FS222</t>
  </si>
  <si>
    <t>FS224</t>
  </si>
  <si>
    <t>FS305</t>
  </si>
  <si>
    <t>FS306</t>
  </si>
  <si>
    <t>FS309</t>
  </si>
  <si>
    <t>FS314</t>
  </si>
  <si>
    <t>FS317</t>
  </si>
  <si>
    <t>FS319</t>
  </si>
  <si>
    <t>FS320</t>
  </si>
  <si>
    <t>Pain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</si>
  <si>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</si>
  <si>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</si>
  <si>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</si>
  <si>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</si>
  <si>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</si>
  <si>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</si>
  <si>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</si>
  <si>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</si>
  <si>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</si>
  <si>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</si>
  <si>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</si>
  <si>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</si>
  <si>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</si>
  <si>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Totals</t>
  </si>
  <si>
    <t>FS102</t>
  </si>
  <si>
    <t>FS104</t>
  </si>
  <si>
    <t>FS109</t>
  </si>
  <si>
    <t>FS113</t>
  </si>
  <si>
    <t>FS120</t>
  </si>
  <si>
    <t>FS123</t>
  </si>
  <si>
    <t>FS125</t>
  </si>
  <si>
    <t>FS128</t>
  </si>
  <si>
    <t>FS131</t>
  </si>
  <si>
    <t>FS132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</si>
  <si>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</si>
  <si>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</si>
  <si>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</si>
  <si>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</si>
  <si>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</si>
  <si>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</si>
  <si>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</si>
  <si>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</si>
  <si>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</si>
  <si>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</si>
  <si>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FS226</t>
  </si>
  <si>
    <t>FS228</t>
  </si>
  <si>
    <t>FS229</t>
  </si>
  <si>
    <t>FS230</t>
  </si>
  <si>
    <t>FS301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</si>
  <si>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</si>
  <si>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</si>
  <si>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</si>
  <si>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</si>
  <si>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</si>
  <si>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</si>
  <si>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</si>
  <si>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</si>
  <si>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</si>
  <si>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1. Participant ID</t>
  </si>
  <si>
    <t>Baseline Totals</t>
  </si>
  <si>
    <t>Diff. w.r.t. Baseline</t>
  </si>
  <si>
    <t>Paired t-test p-value</t>
  </si>
  <si>
    <t>Mann-Whitney U-test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</si>
</sst>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/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COUNT('Cntrl-20week'!B21:AB21)</f>
        <v>27</v>
      </c>
      <c r="C4" s="4">
        <f>AVERAGE('Cntrl-20week'!B21:AB21)</f>
        <v>11.555555555555555</v>
      </c>
      <c r="D4" s="4">
        <f>_xlfn.STDEV.S('Cntrl-20week'!B21:AB21)</f>
        <v>8.9112432583930961</v>
      </c>
      <c r="E4" s="4">
        <f>MIN('Cntrl-20week'!B21:AB21)</f>
        <v>0</v>
      </c>
      <c r="F4" s="4">
        <f>MAX('Cntrl-20week'!B21:AB21)</f>
        <v>28</v>
      </c>
      <c r="G4" s="4">
        <f>MAX('Cntrl-20week'!B21:AB21)-MIN('Cntrl-20week'!B21:AB21)</f>
        <v>28</v>
      </c>
    </row>
    <row r="5" spans="1:7" x14ac:dyDescent="0.25">
      <c r="A5" t="s">
        <v>8</v>
      </c>
      <c r="B5" s="3">
        <f>COUNT('Cntrl-20week'!B20:AB20)</f>
        <v>27</v>
      </c>
      <c r="C5" s="4">
        <f>AVERAGE('Cntrl-20week'!B20:AB20)</f>
        <v>10.777777777777779</v>
      </c>
      <c r="D5" s="4">
        <f>_xlfn.STDEV.S('Cntrl-20week'!B20:AB20)</f>
        <v>9.9201943736126665</v>
      </c>
      <c r="E5" s="4">
        <f>MIN('Cntrl-20week'!B20:AB20)</f>
        <v>0</v>
      </c>
      <c r="F5" s="4">
        <f>MAX('Cntrl-20week'!B20:AB20)</f>
        <v>41</v>
      </c>
      <c r="G5" s="4">
        <f>MAX('Cntrl-20week'!B20:AB20)-MIN('Cntrl-20week'!B20:AB20)</f>
        <v>41</v>
      </c>
    </row>
    <row r="7" spans="1:7" x14ac:dyDescent="0.25">
      <c r="A7" t="s">
        <v>9</v>
      </c>
      <c r="B7" s="3">
        <f>COUNT('Inter-20week'!B21:AI21)</f>
        <v>34</v>
      </c>
      <c r="C7" s="4">
        <f>AVERAGE('Inter-20week'!B21:AI21)</f>
        <v>11.735294117647058</v>
      </c>
      <c r="D7" s="4">
        <f>_xlfn.STDEV.S('Inter-20week'!B21:AI21)</f>
        <v>13.099407397027457</v>
      </c>
      <c r="E7" s="4">
        <f>MIN('Inter-20week'!B21:AI21)</f>
        <v>0</v>
      </c>
      <c r="F7" s="4">
        <f>MAX('Inter-20week'!B21:AI21)</f>
        <v>50</v>
      </c>
      <c r="G7" s="4">
        <f>MAX('Inter-20week'!B21:AI21)-MIN('Inter-20week'!B21:AI21)</f>
        <v>50</v>
      </c>
    </row>
    <row r="8" spans="1:7" x14ac:dyDescent="0.25">
      <c r="A8" t="s">
        <v>10</v>
      </c>
      <c r="B8" s="3">
        <f>COUNT('Inter-20week'!B20:AI20)</f>
        <v>34</v>
      </c>
      <c r="C8" s="4">
        <f>AVERAGE('Inter-20week'!B20:AI20)</f>
        <v>5.9411764705882355</v>
      </c>
      <c r="D8" s="4">
        <f>_xlfn.STDEV.S('Inter-20week'!B20:AI20)</f>
        <v>9.299531354990954</v>
      </c>
      <c r="E8" s="4">
        <f>MIN('Inter-20week'!B20:AI20)</f>
        <v>0</v>
      </c>
      <c r="F8" s="4">
        <f>MAX('Inter-20week'!B20:AI20)</f>
        <v>42</v>
      </c>
      <c r="G8" s="4">
        <f>MAX('Inter-20week'!B20:AI20)-MIN('Inter-20week'!B20:AI20)</f>
        <v>42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-0.77777777777777679</v>
      </c>
      <c r="C13" s="5">
        <f>(C5-C4)/C4</f>
        <v>-6.7307692307692221E-2</v>
      </c>
      <c r="D13" s="6">
        <f>(C5-C4)/(SQRT((D4^2 + D5^2)/2))</f>
        <v>-8.24858775661855E-2</v>
      </c>
      <c r="E13" s="7">
        <f>'Cntrl-20week'!B23</f>
        <v>0.71218762655019896</v>
      </c>
      <c r="F13" s="7">
        <f>'Cntrl-20week'!B24</f>
        <v>0.65867189014930072</v>
      </c>
    </row>
    <row r="15" spans="1:7" x14ac:dyDescent="0.25">
      <c r="A15" t="s">
        <v>10</v>
      </c>
      <c r="B15" s="4">
        <f>C8-C7</f>
        <v>-5.7941176470588225</v>
      </c>
      <c r="C15" s="5">
        <f>(C8-C7)/C7</f>
        <v>-0.49373433583959897</v>
      </c>
      <c r="D15" s="6">
        <f>(C8-C7)/(SQRT((D7^2 + D8^2)/2))</f>
        <v>-0.51006873210278614</v>
      </c>
      <c r="E15" s="7">
        <f>'Inter-20week'!B23</f>
        <v>1.2028853810884127E-3</v>
      </c>
      <c r="F15" s="7">
        <f>'Inter-20week'!B24</f>
        <v>3.7769014018257822E-2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0"/>
  <sheetViews>
    <sheetView topLeftCell="L1" workbookViewId="0">
      <selection activeCell="B20" sqref="B20:AB20"/>
    </sheetView>
  </sheetViews>
  <sheetFormatPr defaultRowHeight="15" x14ac:dyDescent="0.25"/>
  <sheetData>
    <row r="1" spans="1:28" x14ac:dyDescent="0.25">
      <c r="A1" t="s">
        <v>18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</row>
    <row r="5" spans="1:28" x14ac:dyDescent="0.25">
      <c r="A5" t="s">
        <v>46</v>
      </c>
    </row>
    <row r="6" spans="1:28" x14ac:dyDescent="0.25">
      <c r="A6" t="s">
        <v>47</v>
      </c>
      <c r="B6">
        <v>1</v>
      </c>
      <c r="C6">
        <v>1</v>
      </c>
      <c r="D6">
        <v>1</v>
      </c>
      <c r="E6">
        <v>1</v>
      </c>
      <c r="F6">
        <v>2</v>
      </c>
      <c r="G6">
        <v>1</v>
      </c>
      <c r="H6">
        <v>1</v>
      </c>
      <c r="I6">
        <v>2</v>
      </c>
      <c r="J6">
        <v>1</v>
      </c>
      <c r="K6">
        <v>1</v>
      </c>
      <c r="L6">
        <v>0</v>
      </c>
      <c r="M6">
        <v>3</v>
      </c>
      <c r="N6">
        <v>1</v>
      </c>
      <c r="O6">
        <v>0</v>
      </c>
      <c r="P6">
        <v>3</v>
      </c>
      <c r="Q6">
        <v>1</v>
      </c>
      <c r="R6">
        <v>2</v>
      </c>
      <c r="S6">
        <v>4</v>
      </c>
      <c r="T6">
        <v>0</v>
      </c>
      <c r="U6">
        <v>2</v>
      </c>
      <c r="V6">
        <v>2</v>
      </c>
      <c r="W6">
        <v>0</v>
      </c>
      <c r="X6">
        <v>0</v>
      </c>
      <c r="Y6">
        <v>1</v>
      </c>
      <c r="Z6">
        <v>2</v>
      </c>
      <c r="AA6">
        <v>4</v>
      </c>
      <c r="AB6">
        <v>2</v>
      </c>
    </row>
    <row r="7" spans="1:28" x14ac:dyDescent="0.25">
      <c r="A7" t="s">
        <v>48</v>
      </c>
      <c r="B7">
        <v>0</v>
      </c>
      <c r="C7">
        <v>0</v>
      </c>
      <c r="D7">
        <v>1</v>
      </c>
      <c r="E7">
        <v>1</v>
      </c>
      <c r="F7">
        <v>0</v>
      </c>
      <c r="G7">
        <v>1</v>
      </c>
      <c r="H7">
        <v>1</v>
      </c>
      <c r="I7">
        <v>1</v>
      </c>
      <c r="J7">
        <v>0</v>
      </c>
      <c r="K7">
        <v>1</v>
      </c>
      <c r="L7">
        <v>0</v>
      </c>
      <c r="M7">
        <v>3</v>
      </c>
      <c r="N7">
        <v>0</v>
      </c>
      <c r="O7">
        <v>0</v>
      </c>
      <c r="P7">
        <v>0</v>
      </c>
      <c r="Q7">
        <v>0</v>
      </c>
      <c r="R7">
        <v>1</v>
      </c>
      <c r="S7">
        <v>2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2</v>
      </c>
      <c r="AA7">
        <v>2</v>
      </c>
      <c r="AB7">
        <v>1</v>
      </c>
    </row>
    <row r="8" spans="1:28" x14ac:dyDescent="0.25">
      <c r="A8" t="s">
        <v>49</v>
      </c>
      <c r="B8">
        <v>0</v>
      </c>
      <c r="C8">
        <v>0</v>
      </c>
      <c r="D8">
        <v>2</v>
      </c>
      <c r="E8">
        <v>0</v>
      </c>
      <c r="F8">
        <v>1</v>
      </c>
      <c r="G8">
        <v>1</v>
      </c>
      <c r="H8">
        <v>2</v>
      </c>
      <c r="I8">
        <v>0</v>
      </c>
      <c r="J8">
        <v>1</v>
      </c>
      <c r="K8">
        <v>2</v>
      </c>
      <c r="L8">
        <v>2</v>
      </c>
      <c r="M8">
        <v>4</v>
      </c>
      <c r="N8">
        <v>0</v>
      </c>
      <c r="O8">
        <v>0</v>
      </c>
      <c r="P8">
        <v>1</v>
      </c>
      <c r="Q8">
        <v>0</v>
      </c>
      <c r="R8">
        <v>3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  <c r="Z8">
        <v>1</v>
      </c>
      <c r="AA8">
        <v>2</v>
      </c>
      <c r="AB8">
        <v>0</v>
      </c>
    </row>
    <row r="9" spans="1:28" x14ac:dyDescent="0.25">
      <c r="A9" t="s">
        <v>50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2</v>
      </c>
      <c r="I9">
        <v>2</v>
      </c>
      <c r="J9">
        <v>0</v>
      </c>
      <c r="K9">
        <v>1</v>
      </c>
      <c r="L9">
        <v>2</v>
      </c>
      <c r="M9">
        <v>2</v>
      </c>
      <c r="N9">
        <v>0</v>
      </c>
      <c r="O9">
        <v>0</v>
      </c>
      <c r="P9">
        <v>1</v>
      </c>
      <c r="Q9">
        <v>2</v>
      </c>
      <c r="R9">
        <v>3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1</v>
      </c>
      <c r="AA9">
        <v>1</v>
      </c>
      <c r="AB9">
        <v>0</v>
      </c>
    </row>
    <row r="10" spans="1:28" x14ac:dyDescent="0.25">
      <c r="A10" t="s">
        <v>51</v>
      </c>
      <c r="B10">
        <v>0</v>
      </c>
      <c r="C10">
        <v>0</v>
      </c>
      <c r="D10">
        <v>2</v>
      </c>
      <c r="E10">
        <v>1</v>
      </c>
      <c r="F10">
        <v>0</v>
      </c>
      <c r="G10">
        <v>0</v>
      </c>
      <c r="H10">
        <v>1</v>
      </c>
      <c r="I10">
        <v>1</v>
      </c>
      <c r="J10">
        <v>0</v>
      </c>
      <c r="K10">
        <v>2</v>
      </c>
      <c r="L10">
        <v>1</v>
      </c>
      <c r="M10">
        <v>1</v>
      </c>
      <c r="N10">
        <v>1</v>
      </c>
      <c r="O10">
        <v>0</v>
      </c>
      <c r="P10">
        <v>2</v>
      </c>
      <c r="Q10">
        <v>1</v>
      </c>
      <c r="R10">
        <v>2</v>
      </c>
      <c r="S10">
        <v>1</v>
      </c>
      <c r="T10">
        <v>1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  <c r="AA10">
        <v>0</v>
      </c>
      <c r="AB10">
        <v>0</v>
      </c>
    </row>
    <row r="11" spans="1:28" x14ac:dyDescent="0.25">
      <c r="A11" t="s">
        <v>52</v>
      </c>
      <c r="B11">
        <v>1</v>
      </c>
      <c r="C11">
        <v>0</v>
      </c>
      <c r="D11">
        <v>2</v>
      </c>
      <c r="E11">
        <v>3</v>
      </c>
      <c r="F11">
        <v>1</v>
      </c>
      <c r="G11">
        <v>1</v>
      </c>
      <c r="H11">
        <v>2</v>
      </c>
      <c r="I11">
        <v>0</v>
      </c>
      <c r="J11">
        <v>0</v>
      </c>
      <c r="K11">
        <v>3</v>
      </c>
      <c r="L11">
        <v>0</v>
      </c>
      <c r="M11">
        <v>1</v>
      </c>
      <c r="N11">
        <v>1</v>
      </c>
      <c r="O11">
        <v>0</v>
      </c>
      <c r="P11">
        <v>2</v>
      </c>
      <c r="Q11">
        <v>1</v>
      </c>
      <c r="R11">
        <v>1</v>
      </c>
      <c r="S11">
        <v>1</v>
      </c>
      <c r="T11">
        <v>0</v>
      </c>
      <c r="U11">
        <v>2</v>
      </c>
      <c r="V11">
        <v>2</v>
      </c>
      <c r="W11">
        <v>0</v>
      </c>
      <c r="X11">
        <v>0</v>
      </c>
      <c r="Y11">
        <v>2</v>
      </c>
      <c r="Z11">
        <v>1</v>
      </c>
      <c r="AA11">
        <v>2</v>
      </c>
      <c r="AB11">
        <v>1</v>
      </c>
    </row>
    <row r="12" spans="1:28" x14ac:dyDescent="0.25">
      <c r="A12" t="s">
        <v>53</v>
      </c>
      <c r="B12">
        <v>0</v>
      </c>
      <c r="C12">
        <v>0</v>
      </c>
      <c r="D12">
        <v>1</v>
      </c>
      <c r="E12">
        <v>1</v>
      </c>
      <c r="F12">
        <v>0</v>
      </c>
      <c r="G12">
        <v>0</v>
      </c>
      <c r="H12">
        <v>1</v>
      </c>
      <c r="I12">
        <v>0</v>
      </c>
      <c r="J12">
        <v>0</v>
      </c>
      <c r="K12">
        <v>2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1</v>
      </c>
    </row>
    <row r="13" spans="1:28" x14ac:dyDescent="0.25">
      <c r="A13" t="s">
        <v>54</v>
      </c>
      <c r="B13">
        <v>0</v>
      </c>
      <c r="C13">
        <v>0</v>
      </c>
      <c r="D13">
        <v>1</v>
      </c>
      <c r="E13">
        <v>3</v>
      </c>
      <c r="F13">
        <v>0</v>
      </c>
      <c r="G13">
        <v>2</v>
      </c>
      <c r="H13">
        <v>3</v>
      </c>
      <c r="I13">
        <v>2</v>
      </c>
      <c r="J13">
        <v>0</v>
      </c>
      <c r="K13">
        <v>1</v>
      </c>
      <c r="L13">
        <v>1</v>
      </c>
      <c r="M13">
        <v>3</v>
      </c>
      <c r="N13">
        <v>0</v>
      </c>
      <c r="O13">
        <v>0</v>
      </c>
      <c r="P13">
        <v>4</v>
      </c>
      <c r="Q13">
        <v>1</v>
      </c>
      <c r="R13">
        <v>2</v>
      </c>
      <c r="S13">
        <v>1</v>
      </c>
      <c r="T13">
        <v>0</v>
      </c>
      <c r="U13">
        <v>0</v>
      </c>
      <c r="V13">
        <v>3</v>
      </c>
      <c r="W13">
        <v>0</v>
      </c>
      <c r="X13">
        <v>0</v>
      </c>
      <c r="Y13">
        <v>1</v>
      </c>
      <c r="Z13">
        <v>1</v>
      </c>
      <c r="AA13">
        <v>2</v>
      </c>
      <c r="AB13">
        <v>0</v>
      </c>
    </row>
    <row r="14" spans="1:28" x14ac:dyDescent="0.25">
      <c r="A14" t="s">
        <v>55</v>
      </c>
      <c r="B14">
        <v>0</v>
      </c>
      <c r="C14">
        <v>0</v>
      </c>
      <c r="D14">
        <v>1</v>
      </c>
      <c r="E14">
        <v>2</v>
      </c>
      <c r="F14">
        <v>0</v>
      </c>
      <c r="G14">
        <v>1</v>
      </c>
      <c r="H14">
        <v>1</v>
      </c>
      <c r="I14">
        <v>1</v>
      </c>
      <c r="J14">
        <v>0</v>
      </c>
      <c r="K14">
        <v>1</v>
      </c>
      <c r="L14">
        <v>0</v>
      </c>
      <c r="M14">
        <v>1</v>
      </c>
      <c r="N14">
        <v>0</v>
      </c>
      <c r="O14">
        <v>0</v>
      </c>
      <c r="P14">
        <v>4</v>
      </c>
      <c r="Q14">
        <v>0</v>
      </c>
      <c r="R14">
        <v>2</v>
      </c>
      <c r="S14">
        <v>0</v>
      </c>
      <c r="T14">
        <v>0</v>
      </c>
      <c r="U14">
        <v>0</v>
      </c>
      <c r="V14">
        <v>1</v>
      </c>
      <c r="W14">
        <v>0</v>
      </c>
      <c r="X14">
        <v>0</v>
      </c>
      <c r="Y14">
        <v>0</v>
      </c>
      <c r="Z14">
        <v>1</v>
      </c>
      <c r="AA14">
        <v>2</v>
      </c>
      <c r="AB14">
        <v>1</v>
      </c>
    </row>
    <row r="15" spans="1:28" x14ac:dyDescent="0.25">
      <c r="A15" t="s">
        <v>56</v>
      </c>
      <c r="B15">
        <v>0</v>
      </c>
      <c r="C15">
        <v>0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0</v>
      </c>
      <c r="K15">
        <v>1</v>
      </c>
      <c r="L15">
        <v>0</v>
      </c>
      <c r="M15">
        <v>1</v>
      </c>
      <c r="N15">
        <v>1</v>
      </c>
      <c r="O15">
        <v>0</v>
      </c>
      <c r="P15">
        <v>4</v>
      </c>
      <c r="Q15">
        <v>1</v>
      </c>
      <c r="R15">
        <v>2</v>
      </c>
      <c r="S15">
        <v>0</v>
      </c>
      <c r="T15">
        <v>0</v>
      </c>
      <c r="U15">
        <v>0</v>
      </c>
      <c r="V15">
        <v>2</v>
      </c>
      <c r="W15">
        <v>0</v>
      </c>
      <c r="X15">
        <v>0</v>
      </c>
      <c r="Y15">
        <v>1</v>
      </c>
      <c r="Z15">
        <v>1</v>
      </c>
      <c r="AA15">
        <v>3</v>
      </c>
      <c r="AB15">
        <v>1</v>
      </c>
    </row>
    <row r="16" spans="1:28" x14ac:dyDescent="0.25">
      <c r="A16" t="s">
        <v>57</v>
      </c>
      <c r="B16">
        <v>0</v>
      </c>
      <c r="C16">
        <v>0</v>
      </c>
      <c r="D16">
        <v>1</v>
      </c>
      <c r="E16">
        <v>1</v>
      </c>
      <c r="F16">
        <v>0</v>
      </c>
      <c r="G16">
        <v>1</v>
      </c>
      <c r="H16">
        <v>3</v>
      </c>
      <c r="I16">
        <v>1</v>
      </c>
      <c r="J16">
        <v>0</v>
      </c>
      <c r="K16">
        <v>1</v>
      </c>
      <c r="L16">
        <v>2</v>
      </c>
      <c r="M16">
        <v>2</v>
      </c>
      <c r="N16">
        <v>1</v>
      </c>
      <c r="O16">
        <v>0</v>
      </c>
      <c r="P16">
        <v>3</v>
      </c>
      <c r="Q16">
        <v>1</v>
      </c>
      <c r="R16">
        <v>2</v>
      </c>
      <c r="S16">
        <v>0</v>
      </c>
      <c r="T16">
        <v>0</v>
      </c>
      <c r="U16">
        <v>0</v>
      </c>
      <c r="V16">
        <v>2</v>
      </c>
      <c r="W16">
        <v>0</v>
      </c>
      <c r="X16">
        <v>0</v>
      </c>
      <c r="Y16">
        <v>2</v>
      </c>
      <c r="Z16">
        <v>4</v>
      </c>
      <c r="AA16">
        <v>3</v>
      </c>
      <c r="AB16">
        <v>1</v>
      </c>
    </row>
    <row r="17" spans="1:28" x14ac:dyDescent="0.25">
      <c r="A17" t="s">
        <v>58</v>
      </c>
      <c r="B17">
        <v>0</v>
      </c>
      <c r="C17">
        <v>0</v>
      </c>
      <c r="D17">
        <v>1</v>
      </c>
      <c r="E17">
        <v>1</v>
      </c>
      <c r="F17">
        <v>1</v>
      </c>
      <c r="G17">
        <v>2</v>
      </c>
      <c r="H17">
        <v>2</v>
      </c>
      <c r="I17">
        <v>0</v>
      </c>
      <c r="J17">
        <v>0</v>
      </c>
      <c r="K17">
        <v>2</v>
      </c>
      <c r="L17">
        <v>2</v>
      </c>
      <c r="M17">
        <v>4</v>
      </c>
      <c r="N17">
        <v>1</v>
      </c>
      <c r="O17">
        <v>0</v>
      </c>
      <c r="P17">
        <v>3</v>
      </c>
      <c r="Q17">
        <v>2</v>
      </c>
      <c r="R17">
        <v>3</v>
      </c>
      <c r="S17">
        <v>0</v>
      </c>
      <c r="T17">
        <v>1</v>
      </c>
      <c r="U17">
        <v>0</v>
      </c>
      <c r="V17">
        <v>3</v>
      </c>
      <c r="W17">
        <v>0</v>
      </c>
      <c r="X17">
        <v>0</v>
      </c>
      <c r="Y17">
        <v>0</v>
      </c>
      <c r="Z17">
        <v>1</v>
      </c>
      <c r="AA17">
        <v>3</v>
      </c>
      <c r="AB17">
        <v>0</v>
      </c>
    </row>
    <row r="18" spans="1:28" x14ac:dyDescent="0.25">
      <c r="A18" t="s">
        <v>59</v>
      </c>
      <c r="B18">
        <v>0</v>
      </c>
      <c r="C18">
        <v>0</v>
      </c>
      <c r="D18">
        <v>1</v>
      </c>
      <c r="E18">
        <v>2</v>
      </c>
      <c r="F18">
        <v>0</v>
      </c>
      <c r="G18">
        <v>1</v>
      </c>
      <c r="H18">
        <v>1</v>
      </c>
      <c r="I18">
        <v>0</v>
      </c>
      <c r="J18">
        <v>1</v>
      </c>
      <c r="K18">
        <v>2</v>
      </c>
      <c r="L18">
        <v>1</v>
      </c>
      <c r="M18">
        <v>3</v>
      </c>
      <c r="N18">
        <v>0</v>
      </c>
      <c r="O18">
        <v>0</v>
      </c>
      <c r="P18">
        <v>1</v>
      </c>
      <c r="Q18">
        <v>0</v>
      </c>
      <c r="R18">
        <v>1</v>
      </c>
      <c r="S18">
        <v>0</v>
      </c>
      <c r="T18">
        <v>0</v>
      </c>
      <c r="U18">
        <v>0</v>
      </c>
      <c r="V18">
        <v>2</v>
      </c>
      <c r="W18">
        <v>0</v>
      </c>
      <c r="X18">
        <v>0</v>
      </c>
      <c r="Y18">
        <v>3</v>
      </c>
      <c r="Z18">
        <v>0</v>
      </c>
      <c r="AA18">
        <v>1</v>
      </c>
      <c r="AB18">
        <v>1</v>
      </c>
    </row>
    <row r="20" spans="1:28" x14ac:dyDescent="0.25">
      <c r="A20" t="s">
        <v>60</v>
      </c>
      <c r="B20">
        <f t="shared" ref="B20:AB20" si="0">SUM(B4:B18)</f>
        <v>2</v>
      </c>
      <c r="C20">
        <f t="shared" si="0"/>
        <v>1</v>
      </c>
      <c r="D20">
        <f t="shared" si="0"/>
        <v>16</v>
      </c>
      <c r="E20">
        <f t="shared" si="0"/>
        <v>17</v>
      </c>
      <c r="F20">
        <f t="shared" si="0"/>
        <v>6</v>
      </c>
      <c r="G20">
        <f t="shared" si="0"/>
        <v>12</v>
      </c>
      <c r="H20">
        <f t="shared" si="0"/>
        <v>21</v>
      </c>
      <c r="I20">
        <f t="shared" si="0"/>
        <v>11</v>
      </c>
      <c r="J20">
        <f t="shared" si="0"/>
        <v>3</v>
      </c>
      <c r="K20">
        <f t="shared" si="0"/>
        <v>20</v>
      </c>
      <c r="L20">
        <f t="shared" si="0"/>
        <v>12</v>
      </c>
      <c r="M20">
        <f t="shared" si="0"/>
        <v>28</v>
      </c>
      <c r="N20">
        <f t="shared" si="0"/>
        <v>6</v>
      </c>
      <c r="O20">
        <f t="shared" si="0"/>
        <v>0</v>
      </c>
      <c r="P20">
        <f t="shared" si="0"/>
        <v>28</v>
      </c>
      <c r="Q20">
        <f t="shared" si="0"/>
        <v>10</v>
      </c>
      <c r="R20">
        <f t="shared" si="0"/>
        <v>25</v>
      </c>
      <c r="S20">
        <f t="shared" si="0"/>
        <v>9</v>
      </c>
      <c r="T20">
        <f t="shared" si="0"/>
        <v>2</v>
      </c>
      <c r="U20">
        <f t="shared" si="0"/>
        <v>5</v>
      </c>
      <c r="V20">
        <f t="shared" si="0"/>
        <v>18</v>
      </c>
      <c r="W20">
        <f t="shared" si="0"/>
        <v>0</v>
      </c>
      <c r="X20">
        <f t="shared" si="0"/>
        <v>0</v>
      </c>
      <c r="Y20">
        <f t="shared" si="0"/>
        <v>10</v>
      </c>
      <c r="Z20">
        <f t="shared" si="0"/>
        <v>16</v>
      </c>
      <c r="AA20">
        <f t="shared" si="0"/>
        <v>25</v>
      </c>
      <c r="AB20">
        <f t="shared" si="0"/>
        <v>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20"/>
  <sheetViews>
    <sheetView workbookViewId="0">
      <selection activeCell="AI20" sqref="A20:AI20"/>
    </sheetView>
  </sheetViews>
  <sheetFormatPr defaultRowHeight="15" x14ac:dyDescent="0.25"/>
  <sheetData>
    <row r="1" spans="1:35" x14ac:dyDescent="0.25">
      <c r="A1" t="s">
        <v>18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18</v>
      </c>
      <c r="B2" t="s">
        <v>61</v>
      </c>
      <c r="C2" t="s">
        <v>62</v>
      </c>
      <c r="D2" t="s">
        <v>63</v>
      </c>
      <c r="E2" t="s">
        <v>64</v>
      </c>
      <c r="F2" t="s">
        <v>65</v>
      </c>
      <c r="G2" t="s">
        <v>66</v>
      </c>
      <c r="H2" t="s">
        <v>67</v>
      </c>
      <c r="I2" t="s">
        <v>68</v>
      </c>
      <c r="J2" t="s">
        <v>69</v>
      </c>
      <c r="K2" t="s">
        <v>70</v>
      </c>
      <c r="L2" t="s">
        <v>71</v>
      </c>
      <c r="M2" t="s">
        <v>72</v>
      </c>
      <c r="N2" t="s">
        <v>73</v>
      </c>
      <c r="O2" t="s">
        <v>74</v>
      </c>
      <c r="P2" t="s">
        <v>75</v>
      </c>
      <c r="Q2" t="s">
        <v>76</v>
      </c>
      <c r="R2" t="s">
        <v>77</v>
      </c>
      <c r="S2" t="s">
        <v>78</v>
      </c>
      <c r="T2" t="s">
        <v>79</v>
      </c>
      <c r="U2" t="s">
        <v>80</v>
      </c>
      <c r="V2" t="s">
        <v>81</v>
      </c>
      <c r="W2" t="s">
        <v>82</v>
      </c>
      <c r="X2" t="s">
        <v>83</v>
      </c>
      <c r="Y2" t="s">
        <v>84</v>
      </c>
      <c r="Z2" t="s">
        <v>85</v>
      </c>
      <c r="AA2" t="s">
        <v>86</v>
      </c>
      <c r="AB2" t="s">
        <v>87</v>
      </c>
      <c r="AC2" t="s">
        <v>88</v>
      </c>
      <c r="AD2" t="s">
        <v>89</v>
      </c>
      <c r="AE2" t="s">
        <v>90</v>
      </c>
      <c r="AF2" t="s">
        <v>91</v>
      </c>
      <c r="AG2" t="s">
        <v>92</v>
      </c>
      <c r="AH2" t="s">
        <v>93</v>
      </c>
      <c r="AI2" t="s">
        <v>94</v>
      </c>
    </row>
    <row r="5" spans="1:35" x14ac:dyDescent="0.25">
      <c r="A5" t="s">
        <v>46</v>
      </c>
    </row>
    <row r="6" spans="1:35" x14ac:dyDescent="0.25">
      <c r="A6" t="s">
        <v>47</v>
      </c>
      <c r="B6">
        <v>0</v>
      </c>
      <c r="C6">
        <v>0</v>
      </c>
      <c r="D6">
        <v>2</v>
      </c>
      <c r="E6">
        <v>0</v>
      </c>
      <c r="F6">
        <v>1</v>
      </c>
      <c r="G6">
        <v>0</v>
      </c>
      <c r="H6">
        <v>1</v>
      </c>
      <c r="I6">
        <v>0</v>
      </c>
      <c r="J6">
        <v>1</v>
      </c>
      <c r="K6">
        <v>2</v>
      </c>
      <c r="L6">
        <v>4</v>
      </c>
      <c r="M6">
        <v>1</v>
      </c>
      <c r="N6">
        <v>0</v>
      </c>
      <c r="O6">
        <v>0</v>
      </c>
      <c r="P6">
        <v>2</v>
      </c>
      <c r="Q6">
        <v>1</v>
      </c>
      <c r="R6">
        <v>2</v>
      </c>
      <c r="S6">
        <v>3</v>
      </c>
      <c r="T6">
        <v>1</v>
      </c>
      <c r="U6">
        <v>0</v>
      </c>
      <c r="V6">
        <v>3</v>
      </c>
      <c r="W6">
        <v>2</v>
      </c>
      <c r="X6">
        <v>4</v>
      </c>
      <c r="Y6">
        <v>1</v>
      </c>
      <c r="Z6">
        <v>0</v>
      </c>
      <c r="AA6">
        <v>4</v>
      </c>
      <c r="AB6">
        <v>0</v>
      </c>
      <c r="AC6">
        <v>1</v>
      </c>
      <c r="AD6">
        <v>2</v>
      </c>
      <c r="AE6">
        <v>0</v>
      </c>
      <c r="AF6">
        <v>1</v>
      </c>
      <c r="AG6">
        <v>1</v>
      </c>
      <c r="AH6">
        <v>0</v>
      </c>
      <c r="AI6">
        <v>4</v>
      </c>
    </row>
    <row r="7" spans="1:35" x14ac:dyDescent="0.25">
      <c r="A7" t="s">
        <v>48</v>
      </c>
      <c r="B7">
        <v>0</v>
      </c>
      <c r="C7">
        <v>0</v>
      </c>
      <c r="D7">
        <v>3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2</v>
      </c>
      <c r="T7">
        <v>2</v>
      </c>
      <c r="U7">
        <v>0</v>
      </c>
      <c r="V7">
        <v>2</v>
      </c>
      <c r="W7">
        <v>0</v>
      </c>
      <c r="X7">
        <v>2</v>
      </c>
      <c r="Y7">
        <v>0</v>
      </c>
      <c r="Z7">
        <v>0</v>
      </c>
      <c r="AA7">
        <v>3</v>
      </c>
      <c r="AB7">
        <v>0</v>
      </c>
      <c r="AC7">
        <v>1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</row>
    <row r="8" spans="1:35" x14ac:dyDescent="0.25">
      <c r="A8" t="s">
        <v>49</v>
      </c>
      <c r="B8">
        <v>0</v>
      </c>
      <c r="C8">
        <v>0</v>
      </c>
      <c r="D8">
        <v>2</v>
      </c>
      <c r="E8">
        <v>0</v>
      </c>
      <c r="F8">
        <v>1</v>
      </c>
      <c r="G8">
        <v>0</v>
      </c>
      <c r="H8">
        <v>0</v>
      </c>
      <c r="I8">
        <v>1</v>
      </c>
      <c r="J8">
        <v>1</v>
      </c>
      <c r="K8">
        <v>1</v>
      </c>
      <c r="L8">
        <v>2</v>
      </c>
      <c r="M8">
        <v>0</v>
      </c>
      <c r="N8">
        <v>0</v>
      </c>
      <c r="O8">
        <v>0</v>
      </c>
      <c r="P8">
        <v>1</v>
      </c>
      <c r="Q8">
        <v>0</v>
      </c>
      <c r="R8">
        <v>1</v>
      </c>
      <c r="S8">
        <v>3</v>
      </c>
      <c r="T8">
        <v>1</v>
      </c>
      <c r="U8">
        <v>0</v>
      </c>
      <c r="V8">
        <v>1</v>
      </c>
      <c r="W8">
        <v>0</v>
      </c>
      <c r="X8">
        <v>1</v>
      </c>
      <c r="Y8">
        <v>1</v>
      </c>
      <c r="Z8">
        <v>0</v>
      </c>
      <c r="AA8">
        <v>4</v>
      </c>
      <c r="AB8">
        <v>0</v>
      </c>
      <c r="AC8">
        <v>3</v>
      </c>
      <c r="AD8">
        <v>2</v>
      </c>
      <c r="AE8">
        <v>0</v>
      </c>
      <c r="AF8">
        <v>1</v>
      </c>
      <c r="AG8">
        <v>0</v>
      </c>
      <c r="AH8">
        <v>1</v>
      </c>
      <c r="AI8">
        <v>1</v>
      </c>
    </row>
    <row r="9" spans="1:35" x14ac:dyDescent="0.25">
      <c r="A9" t="s">
        <v>50</v>
      </c>
      <c r="B9">
        <v>0</v>
      </c>
      <c r="C9">
        <v>0</v>
      </c>
      <c r="D9">
        <v>1</v>
      </c>
      <c r="E9">
        <v>0</v>
      </c>
      <c r="F9">
        <v>1</v>
      </c>
      <c r="G9">
        <v>0</v>
      </c>
      <c r="H9">
        <v>1</v>
      </c>
      <c r="I9">
        <v>1</v>
      </c>
      <c r="J9">
        <v>1</v>
      </c>
      <c r="K9">
        <v>1</v>
      </c>
      <c r="L9">
        <v>2</v>
      </c>
      <c r="M9">
        <v>0</v>
      </c>
      <c r="N9">
        <v>0</v>
      </c>
      <c r="O9">
        <v>0</v>
      </c>
      <c r="P9">
        <v>0</v>
      </c>
      <c r="Q9">
        <v>0</v>
      </c>
      <c r="R9">
        <v>1</v>
      </c>
      <c r="S9">
        <v>3</v>
      </c>
      <c r="T9">
        <v>1</v>
      </c>
      <c r="U9">
        <v>0</v>
      </c>
      <c r="V9">
        <v>1</v>
      </c>
      <c r="W9">
        <v>2</v>
      </c>
      <c r="X9">
        <v>2</v>
      </c>
      <c r="Y9">
        <v>1</v>
      </c>
      <c r="Z9">
        <v>0</v>
      </c>
      <c r="AA9">
        <v>4</v>
      </c>
      <c r="AB9">
        <v>0</v>
      </c>
      <c r="AC9">
        <v>0</v>
      </c>
      <c r="AD9">
        <v>2</v>
      </c>
      <c r="AE9">
        <v>0</v>
      </c>
      <c r="AF9">
        <v>0</v>
      </c>
      <c r="AG9">
        <v>0</v>
      </c>
      <c r="AH9">
        <v>0</v>
      </c>
      <c r="AI9">
        <v>2</v>
      </c>
    </row>
    <row r="10" spans="1:35" x14ac:dyDescent="0.25">
      <c r="A10" t="s">
        <v>51</v>
      </c>
      <c r="B10">
        <v>0</v>
      </c>
      <c r="C10">
        <v>0</v>
      </c>
      <c r="D10">
        <v>1</v>
      </c>
      <c r="E10">
        <v>0</v>
      </c>
      <c r="F10">
        <v>2</v>
      </c>
      <c r="G10">
        <v>0</v>
      </c>
      <c r="H10">
        <v>0</v>
      </c>
      <c r="I10">
        <v>2</v>
      </c>
      <c r="J10">
        <v>0</v>
      </c>
      <c r="K10">
        <v>1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3</v>
      </c>
      <c r="T10">
        <v>0</v>
      </c>
      <c r="U10">
        <v>0</v>
      </c>
      <c r="V10">
        <v>2</v>
      </c>
      <c r="W10">
        <v>0</v>
      </c>
      <c r="X10">
        <v>1</v>
      </c>
      <c r="Y10">
        <v>1</v>
      </c>
      <c r="Z10">
        <v>0</v>
      </c>
      <c r="AA10">
        <v>3</v>
      </c>
      <c r="AB10">
        <v>0</v>
      </c>
      <c r="AC10">
        <v>1</v>
      </c>
      <c r="AD10">
        <v>1</v>
      </c>
      <c r="AE10">
        <v>0</v>
      </c>
      <c r="AF10">
        <v>1</v>
      </c>
      <c r="AG10">
        <v>0</v>
      </c>
      <c r="AH10">
        <v>0</v>
      </c>
      <c r="AI10">
        <v>1</v>
      </c>
    </row>
    <row r="11" spans="1:35" x14ac:dyDescent="0.25">
      <c r="A11" t="s">
        <v>52</v>
      </c>
      <c r="B11">
        <v>0</v>
      </c>
      <c r="C11">
        <v>0</v>
      </c>
      <c r="D11">
        <v>3</v>
      </c>
      <c r="E11">
        <v>0</v>
      </c>
      <c r="F11">
        <v>2</v>
      </c>
      <c r="G11">
        <v>0</v>
      </c>
      <c r="H11">
        <v>2</v>
      </c>
      <c r="I11">
        <v>1</v>
      </c>
      <c r="J11">
        <v>0</v>
      </c>
      <c r="K11">
        <v>1</v>
      </c>
      <c r="L11">
        <v>2</v>
      </c>
      <c r="M11">
        <v>1</v>
      </c>
      <c r="N11">
        <v>0</v>
      </c>
      <c r="O11">
        <v>0</v>
      </c>
      <c r="P11">
        <v>0</v>
      </c>
      <c r="Q11">
        <v>1</v>
      </c>
      <c r="R11">
        <v>1</v>
      </c>
      <c r="S11">
        <v>3</v>
      </c>
      <c r="T11">
        <v>2</v>
      </c>
      <c r="U11">
        <v>0</v>
      </c>
      <c r="V11">
        <v>3</v>
      </c>
      <c r="W11">
        <v>2</v>
      </c>
      <c r="X11">
        <v>4</v>
      </c>
      <c r="Y11">
        <v>1</v>
      </c>
      <c r="Z11">
        <v>0</v>
      </c>
      <c r="AA11">
        <v>4</v>
      </c>
      <c r="AB11">
        <v>0</v>
      </c>
      <c r="AC11">
        <v>3</v>
      </c>
      <c r="AD11">
        <v>4</v>
      </c>
      <c r="AE11">
        <v>0</v>
      </c>
      <c r="AF11">
        <v>1</v>
      </c>
      <c r="AG11">
        <v>1</v>
      </c>
      <c r="AH11">
        <v>2</v>
      </c>
      <c r="AI11">
        <v>2</v>
      </c>
    </row>
    <row r="12" spans="1:35" x14ac:dyDescent="0.25">
      <c r="A12" t="s">
        <v>53</v>
      </c>
      <c r="B12">
        <v>0</v>
      </c>
      <c r="C12">
        <v>1</v>
      </c>
      <c r="D12">
        <v>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  <c r="U12">
        <v>1</v>
      </c>
      <c r="V12">
        <v>2</v>
      </c>
      <c r="W12">
        <v>0</v>
      </c>
      <c r="X12">
        <v>4</v>
      </c>
      <c r="Y12">
        <v>0</v>
      </c>
      <c r="Z12">
        <v>0</v>
      </c>
      <c r="AA12">
        <v>4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</row>
    <row r="13" spans="1:35" x14ac:dyDescent="0.25">
      <c r="A13" t="s">
        <v>54</v>
      </c>
      <c r="B13">
        <v>0</v>
      </c>
      <c r="C13">
        <v>0</v>
      </c>
      <c r="D13">
        <v>4</v>
      </c>
      <c r="E13">
        <v>1</v>
      </c>
      <c r="F13">
        <v>2</v>
      </c>
      <c r="G13">
        <v>0</v>
      </c>
      <c r="H13">
        <v>0</v>
      </c>
      <c r="I13">
        <v>1</v>
      </c>
      <c r="J13">
        <v>0</v>
      </c>
      <c r="K13">
        <v>1</v>
      </c>
      <c r="L13">
        <v>4</v>
      </c>
      <c r="M13">
        <v>1</v>
      </c>
      <c r="N13">
        <v>0</v>
      </c>
      <c r="O13">
        <v>0</v>
      </c>
      <c r="P13">
        <v>2</v>
      </c>
      <c r="Q13">
        <v>1</v>
      </c>
      <c r="R13">
        <v>1</v>
      </c>
      <c r="S13">
        <v>2</v>
      </c>
      <c r="T13">
        <v>1</v>
      </c>
      <c r="U13">
        <v>0</v>
      </c>
      <c r="V13">
        <v>2</v>
      </c>
      <c r="W13">
        <v>0</v>
      </c>
      <c r="X13">
        <v>4</v>
      </c>
      <c r="Y13">
        <v>1</v>
      </c>
      <c r="Z13">
        <v>0</v>
      </c>
      <c r="AA13">
        <v>4</v>
      </c>
      <c r="AB13">
        <v>0</v>
      </c>
      <c r="AC13">
        <v>0</v>
      </c>
      <c r="AD13">
        <v>3</v>
      </c>
      <c r="AE13">
        <v>0</v>
      </c>
      <c r="AF13">
        <v>0</v>
      </c>
      <c r="AG13">
        <v>1</v>
      </c>
      <c r="AH13">
        <v>1</v>
      </c>
      <c r="AI13">
        <v>3</v>
      </c>
    </row>
    <row r="14" spans="1:35" x14ac:dyDescent="0.25">
      <c r="A14" t="s">
        <v>55</v>
      </c>
      <c r="B14">
        <v>0</v>
      </c>
      <c r="C14">
        <v>0</v>
      </c>
      <c r="D14">
        <v>2</v>
      </c>
      <c r="E14">
        <v>0</v>
      </c>
      <c r="F14">
        <v>1</v>
      </c>
      <c r="G14">
        <v>0</v>
      </c>
      <c r="H14">
        <v>0</v>
      </c>
      <c r="I14">
        <v>0</v>
      </c>
      <c r="J14">
        <v>0</v>
      </c>
      <c r="K14">
        <v>1</v>
      </c>
      <c r="L14">
        <v>4</v>
      </c>
      <c r="M14">
        <v>0</v>
      </c>
      <c r="N14">
        <v>0</v>
      </c>
      <c r="O14">
        <v>0</v>
      </c>
      <c r="P14">
        <v>2</v>
      </c>
      <c r="Q14">
        <v>0</v>
      </c>
      <c r="R14">
        <v>1</v>
      </c>
      <c r="S14">
        <v>3</v>
      </c>
      <c r="T14">
        <v>0</v>
      </c>
      <c r="U14">
        <v>0</v>
      </c>
      <c r="V14">
        <v>2</v>
      </c>
      <c r="W14">
        <v>0</v>
      </c>
      <c r="X14">
        <v>4</v>
      </c>
      <c r="Y14">
        <v>0</v>
      </c>
      <c r="Z14">
        <v>0</v>
      </c>
      <c r="AA14">
        <v>4</v>
      </c>
      <c r="AB14">
        <v>0</v>
      </c>
      <c r="AC14">
        <v>0</v>
      </c>
      <c r="AD14">
        <v>2</v>
      </c>
      <c r="AE14">
        <v>0</v>
      </c>
      <c r="AF14">
        <v>1</v>
      </c>
      <c r="AG14">
        <v>0</v>
      </c>
      <c r="AH14">
        <v>1</v>
      </c>
      <c r="AI14">
        <v>2</v>
      </c>
    </row>
    <row r="15" spans="1:35" x14ac:dyDescent="0.25">
      <c r="A15" t="s">
        <v>56</v>
      </c>
      <c r="B15">
        <v>0</v>
      </c>
      <c r="C15">
        <v>0</v>
      </c>
      <c r="D15">
        <v>1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1</v>
      </c>
      <c r="L15">
        <v>4</v>
      </c>
      <c r="M15">
        <v>0</v>
      </c>
      <c r="N15">
        <v>0</v>
      </c>
      <c r="O15">
        <v>0</v>
      </c>
      <c r="P15">
        <v>1</v>
      </c>
      <c r="Q15">
        <v>0</v>
      </c>
      <c r="R15">
        <v>1</v>
      </c>
      <c r="S15">
        <v>3</v>
      </c>
      <c r="T15">
        <v>0</v>
      </c>
      <c r="U15">
        <v>0</v>
      </c>
      <c r="V15">
        <v>2</v>
      </c>
      <c r="W15">
        <v>2</v>
      </c>
      <c r="X15">
        <v>4</v>
      </c>
      <c r="Y15">
        <v>1</v>
      </c>
      <c r="Z15">
        <v>0</v>
      </c>
      <c r="AA15">
        <v>4</v>
      </c>
      <c r="AB15">
        <v>0</v>
      </c>
      <c r="AC15">
        <v>0</v>
      </c>
      <c r="AD15">
        <v>2</v>
      </c>
      <c r="AE15">
        <v>0</v>
      </c>
      <c r="AF15">
        <v>1</v>
      </c>
      <c r="AG15">
        <v>1</v>
      </c>
      <c r="AH15">
        <v>1</v>
      </c>
      <c r="AI15">
        <v>2</v>
      </c>
    </row>
    <row r="16" spans="1:35" x14ac:dyDescent="0.25">
      <c r="A16" t="s">
        <v>57</v>
      </c>
      <c r="B16">
        <v>0</v>
      </c>
      <c r="C16">
        <v>0</v>
      </c>
      <c r="D16">
        <v>3</v>
      </c>
      <c r="E16">
        <v>0</v>
      </c>
      <c r="F16">
        <v>0</v>
      </c>
      <c r="G16">
        <v>0</v>
      </c>
      <c r="H16">
        <v>1</v>
      </c>
      <c r="I16">
        <v>1</v>
      </c>
      <c r="J16">
        <v>0</v>
      </c>
      <c r="K16">
        <v>1</v>
      </c>
      <c r="L16">
        <v>4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3</v>
      </c>
      <c r="T16">
        <v>1</v>
      </c>
      <c r="U16">
        <v>0</v>
      </c>
      <c r="V16">
        <v>2</v>
      </c>
      <c r="W16">
        <v>2</v>
      </c>
      <c r="X16">
        <v>4</v>
      </c>
      <c r="Y16">
        <v>0</v>
      </c>
      <c r="Z16">
        <v>0</v>
      </c>
      <c r="AA16">
        <v>4</v>
      </c>
      <c r="AB16">
        <v>0</v>
      </c>
      <c r="AC16">
        <v>0</v>
      </c>
      <c r="AD16">
        <v>3</v>
      </c>
      <c r="AE16">
        <v>0</v>
      </c>
      <c r="AF16">
        <v>1</v>
      </c>
      <c r="AG16">
        <v>0</v>
      </c>
      <c r="AH16">
        <v>1</v>
      </c>
      <c r="AI16">
        <v>2</v>
      </c>
    </row>
    <row r="17" spans="1:35" x14ac:dyDescent="0.25">
      <c r="A17" t="s">
        <v>58</v>
      </c>
      <c r="B17">
        <v>0</v>
      </c>
      <c r="C17">
        <v>0</v>
      </c>
      <c r="D17">
        <v>2</v>
      </c>
      <c r="E17">
        <v>1</v>
      </c>
      <c r="F17">
        <v>0</v>
      </c>
      <c r="G17">
        <v>0</v>
      </c>
      <c r="H17">
        <v>2</v>
      </c>
      <c r="I17">
        <v>1</v>
      </c>
      <c r="J17">
        <v>1</v>
      </c>
      <c r="K17">
        <v>0</v>
      </c>
      <c r="L17">
        <v>1</v>
      </c>
      <c r="M17">
        <v>0</v>
      </c>
      <c r="N17">
        <v>0</v>
      </c>
      <c r="O17">
        <v>0</v>
      </c>
      <c r="P17">
        <v>1</v>
      </c>
      <c r="Q17">
        <v>0</v>
      </c>
      <c r="R17">
        <v>1</v>
      </c>
      <c r="S17">
        <v>2</v>
      </c>
      <c r="T17">
        <v>0</v>
      </c>
      <c r="U17">
        <v>0</v>
      </c>
      <c r="V17">
        <v>2</v>
      </c>
      <c r="W17">
        <v>0</v>
      </c>
      <c r="X17">
        <v>4</v>
      </c>
      <c r="Y17">
        <v>2</v>
      </c>
      <c r="Z17">
        <v>0</v>
      </c>
      <c r="AA17">
        <v>4</v>
      </c>
      <c r="AB17">
        <v>0</v>
      </c>
      <c r="AC17">
        <v>1</v>
      </c>
      <c r="AD17">
        <v>4</v>
      </c>
      <c r="AE17">
        <v>0</v>
      </c>
      <c r="AF17">
        <v>2</v>
      </c>
      <c r="AG17">
        <v>0</v>
      </c>
      <c r="AH17">
        <v>0</v>
      </c>
      <c r="AI17">
        <v>1</v>
      </c>
    </row>
    <row r="18" spans="1:35" x14ac:dyDescent="0.25">
      <c r="A18" t="s">
        <v>59</v>
      </c>
      <c r="B18">
        <v>0</v>
      </c>
      <c r="C18">
        <v>0</v>
      </c>
      <c r="D18">
        <v>3</v>
      </c>
      <c r="E18">
        <v>0</v>
      </c>
      <c r="F18">
        <v>2</v>
      </c>
      <c r="G18">
        <v>0</v>
      </c>
      <c r="H18">
        <v>0</v>
      </c>
      <c r="I18">
        <v>0</v>
      </c>
      <c r="J18">
        <v>1</v>
      </c>
      <c r="K18">
        <v>1</v>
      </c>
      <c r="L18">
        <v>2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2</v>
      </c>
      <c r="T18">
        <v>1</v>
      </c>
      <c r="U18">
        <v>0</v>
      </c>
      <c r="V18">
        <v>2</v>
      </c>
      <c r="W18">
        <v>2</v>
      </c>
      <c r="X18">
        <v>2</v>
      </c>
      <c r="Y18">
        <v>1</v>
      </c>
      <c r="Z18">
        <v>0</v>
      </c>
      <c r="AA18">
        <v>4</v>
      </c>
      <c r="AB18">
        <v>0</v>
      </c>
      <c r="AC18">
        <v>0</v>
      </c>
      <c r="AD18">
        <v>4</v>
      </c>
      <c r="AE18">
        <v>0</v>
      </c>
      <c r="AF18">
        <v>0</v>
      </c>
      <c r="AG18">
        <v>0</v>
      </c>
      <c r="AH18">
        <v>0</v>
      </c>
      <c r="AI18">
        <v>2</v>
      </c>
    </row>
    <row r="20" spans="1:35" x14ac:dyDescent="0.25">
      <c r="A20" t="s">
        <v>60</v>
      </c>
      <c r="B20">
        <f t="shared" ref="B20:AI20" si="0">SUM(B4:B18)</f>
        <v>0</v>
      </c>
      <c r="C20">
        <f t="shared" si="0"/>
        <v>1</v>
      </c>
      <c r="D20">
        <f t="shared" si="0"/>
        <v>29</v>
      </c>
      <c r="E20">
        <f t="shared" si="0"/>
        <v>2</v>
      </c>
      <c r="F20">
        <f t="shared" si="0"/>
        <v>12</v>
      </c>
      <c r="G20">
        <f t="shared" si="0"/>
        <v>0</v>
      </c>
      <c r="H20">
        <f t="shared" si="0"/>
        <v>8</v>
      </c>
      <c r="I20">
        <f t="shared" si="0"/>
        <v>8</v>
      </c>
      <c r="J20">
        <f t="shared" si="0"/>
        <v>5</v>
      </c>
      <c r="K20">
        <f t="shared" si="0"/>
        <v>13</v>
      </c>
      <c r="L20">
        <f t="shared" si="0"/>
        <v>31</v>
      </c>
      <c r="M20">
        <f t="shared" si="0"/>
        <v>3</v>
      </c>
      <c r="N20">
        <f t="shared" si="0"/>
        <v>0</v>
      </c>
      <c r="O20">
        <f t="shared" si="0"/>
        <v>0</v>
      </c>
      <c r="P20">
        <f t="shared" si="0"/>
        <v>9</v>
      </c>
      <c r="Q20">
        <f t="shared" si="0"/>
        <v>3</v>
      </c>
      <c r="R20">
        <f t="shared" si="0"/>
        <v>10</v>
      </c>
      <c r="S20">
        <f t="shared" si="0"/>
        <v>33</v>
      </c>
      <c r="T20">
        <f t="shared" si="0"/>
        <v>10</v>
      </c>
      <c r="U20">
        <f t="shared" si="0"/>
        <v>1</v>
      </c>
      <c r="V20">
        <f t="shared" si="0"/>
        <v>26</v>
      </c>
      <c r="W20">
        <f t="shared" si="0"/>
        <v>12</v>
      </c>
      <c r="X20">
        <f t="shared" si="0"/>
        <v>40</v>
      </c>
      <c r="Y20">
        <f t="shared" si="0"/>
        <v>10</v>
      </c>
      <c r="Z20">
        <f t="shared" si="0"/>
        <v>0</v>
      </c>
      <c r="AA20">
        <f t="shared" si="0"/>
        <v>50</v>
      </c>
      <c r="AB20">
        <f t="shared" si="0"/>
        <v>0</v>
      </c>
      <c r="AC20">
        <f t="shared" si="0"/>
        <v>10</v>
      </c>
      <c r="AD20">
        <f t="shared" si="0"/>
        <v>29</v>
      </c>
      <c r="AE20">
        <f t="shared" si="0"/>
        <v>0</v>
      </c>
      <c r="AF20">
        <f t="shared" si="0"/>
        <v>9</v>
      </c>
      <c r="AG20">
        <f t="shared" si="0"/>
        <v>4</v>
      </c>
      <c r="AH20">
        <f t="shared" si="0"/>
        <v>7</v>
      </c>
      <c r="AI20">
        <f t="shared" si="0"/>
        <v>24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4"/>
  <sheetViews>
    <sheetView workbookViewId="0">
      <selection activeCell="B21" sqref="B21:AB21"/>
    </sheetView>
  </sheetViews>
  <sheetFormatPr defaultRowHeight="15" x14ac:dyDescent="0.25"/>
  <sheetData>
    <row r="1" spans="1:28" x14ac:dyDescent="0.25">
      <c r="A1" t="s">
        <v>95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95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</row>
    <row r="5" spans="1:28" x14ac:dyDescent="0.25">
      <c r="A5" t="s">
        <v>46</v>
      </c>
    </row>
    <row r="6" spans="1:28" x14ac:dyDescent="0.25">
      <c r="A6" t="s">
        <v>47</v>
      </c>
      <c r="B6">
        <v>1</v>
      </c>
      <c r="C6">
        <v>1</v>
      </c>
      <c r="D6">
        <v>4</v>
      </c>
      <c r="E6">
        <v>1</v>
      </c>
      <c r="F6">
        <v>1</v>
      </c>
      <c r="G6">
        <v>1</v>
      </c>
      <c r="H6">
        <v>1</v>
      </c>
      <c r="I6">
        <v>2</v>
      </c>
      <c r="J6">
        <v>1</v>
      </c>
      <c r="K6">
        <v>2</v>
      </c>
      <c r="L6">
        <v>2</v>
      </c>
      <c r="M6">
        <v>1</v>
      </c>
      <c r="N6">
        <v>1</v>
      </c>
      <c r="O6">
        <v>1</v>
      </c>
      <c r="P6">
        <v>2</v>
      </c>
      <c r="Q6">
        <v>1</v>
      </c>
      <c r="R6">
        <v>1</v>
      </c>
      <c r="S6">
        <v>3</v>
      </c>
      <c r="T6">
        <v>0</v>
      </c>
      <c r="U6">
        <v>1</v>
      </c>
      <c r="V6">
        <v>0</v>
      </c>
      <c r="W6">
        <v>2</v>
      </c>
      <c r="X6">
        <v>0</v>
      </c>
      <c r="Y6">
        <v>1</v>
      </c>
      <c r="Z6">
        <v>1</v>
      </c>
      <c r="AA6">
        <v>3</v>
      </c>
      <c r="AB6">
        <v>1</v>
      </c>
    </row>
    <row r="7" spans="1:28" x14ac:dyDescent="0.25">
      <c r="A7" t="s">
        <v>48</v>
      </c>
      <c r="B7">
        <v>0</v>
      </c>
      <c r="C7">
        <v>0</v>
      </c>
      <c r="D7">
        <v>4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1</v>
      </c>
      <c r="M7">
        <v>1</v>
      </c>
      <c r="N7">
        <v>1</v>
      </c>
      <c r="O7">
        <v>0</v>
      </c>
      <c r="P7">
        <v>1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1</v>
      </c>
      <c r="AA7">
        <v>0</v>
      </c>
      <c r="AB7">
        <v>0</v>
      </c>
    </row>
    <row r="8" spans="1:28" x14ac:dyDescent="0.25">
      <c r="A8" t="s">
        <v>49</v>
      </c>
      <c r="B8">
        <v>0</v>
      </c>
      <c r="C8">
        <v>1</v>
      </c>
      <c r="D8">
        <v>4</v>
      </c>
      <c r="E8">
        <v>1</v>
      </c>
      <c r="F8">
        <v>0</v>
      </c>
      <c r="G8">
        <v>1</v>
      </c>
      <c r="H8">
        <v>1</v>
      </c>
      <c r="I8">
        <v>0</v>
      </c>
      <c r="J8">
        <v>1</v>
      </c>
      <c r="K8">
        <v>1</v>
      </c>
      <c r="L8">
        <v>1</v>
      </c>
      <c r="M8">
        <v>1</v>
      </c>
      <c r="N8">
        <v>1</v>
      </c>
      <c r="O8">
        <v>0</v>
      </c>
      <c r="P8">
        <v>1</v>
      </c>
      <c r="Q8">
        <v>1</v>
      </c>
      <c r="R8">
        <v>2</v>
      </c>
      <c r="S8">
        <v>3</v>
      </c>
      <c r="T8">
        <v>0</v>
      </c>
      <c r="U8">
        <v>0</v>
      </c>
      <c r="V8">
        <v>0</v>
      </c>
      <c r="W8">
        <v>1</v>
      </c>
      <c r="X8">
        <v>0</v>
      </c>
      <c r="Y8">
        <v>0</v>
      </c>
      <c r="Z8">
        <v>1</v>
      </c>
      <c r="AA8">
        <v>0</v>
      </c>
      <c r="AB8">
        <v>0</v>
      </c>
    </row>
    <row r="9" spans="1:28" x14ac:dyDescent="0.25">
      <c r="A9" t="s">
        <v>50</v>
      </c>
      <c r="B9">
        <v>0</v>
      </c>
      <c r="C9">
        <v>0</v>
      </c>
      <c r="D9">
        <v>3</v>
      </c>
      <c r="E9">
        <v>0</v>
      </c>
      <c r="F9">
        <v>0</v>
      </c>
      <c r="G9">
        <v>0</v>
      </c>
      <c r="H9">
        <v>1</v>
      </c>
      <c r="I9">
        <v>3</v>
      </c>
      <c r="J9">
        <v>0</v>
      </c>
      <c r="K9">
        <v>1</v>
      </c>
      <c r="L9">
        <v>1</v>
      </c>
      <c r="M9">
        <v>1</v>
      </c>
      <c r="N9">
        <v>1</v>
      </c>
      <c r="O9">
        <v>0</v>
      </c>
      <c r="P9">
        <v>3</v>
      </c>
      <c r="Q9">
        <v>0</v>
      </c>
      <c r="R9">
        <v>2</v>
      </c>
      <c r="S9">
        <v>2</v>
      </c>
      <c r="T9">
        <v>0</v>
      </c>
      <c r="U9">
        <v>0</v>
      </c>
      <c r="V9">
        <v>0</v>
      </c>
      <c r="W9">
        <v>1</v>
      </c>
      <c r="X9">
        <v>0</v>
      </c>
      <c r="Y9">
        <v>0</v>
      </c>
      <c r="Z9">
        <v>1</v>
      </c>
      <c r="AA9">
        <v>0</v>
      </c>
      <c r="AB9">
        <v>0</v>
      </c>
    </row>
    <row r="10" spans="1:28" x14ac:dyDescent="0.25">
      <c r="A10" t="s">
        <v>51</v>
      </c>
      <c r="B10">
        <v>0</v>
      </c>
      <c r="C10">
        <v>0</v>
      </c>
      <c r="D10">
        <v>4</v>
      </c>
      <c r="E10">
        <v>0</v>
      </c>
      <c r="F10">
        <v>0</v>
      </c>
      <c r="G10">
        <v>0</v>
      </c>
      <c r="H10">
        <v>0</v>
      </c>
      <c r="I10">
        <v>3</v>
      </c>
      <c r="J10">
        <v>0</v>
      </c>
      <c r="K10">
        <v>0</v>
      </c>
      <c r="L10">
        <v>1</v>
      </c>
      <c r="M10">
        <v>1</v>
      </c>
      <c r="N10">
        <v>1</v>
      </c>
      <c r="O10">
        <v>0</v>
      </c>
      <c r="P10">
        <v>3</v>
      </c>
      <c r="Q10">
        <v>0</v>
      </c>
      <c r="R10">
        <v>2</v>
      </c>
      <c r="S10">
        <v>2</v>
      </c>
      <c r="T10">
        <v>0</v>
      </c>
      <c r="U10">
        <v>0</v>
      </c>
      <c r="V10">
        <v>0</v>
      </c>
      <c r="W10">
        <v>1</v>
      </c>
      <c r="X10">
        <v>0</v>
      </c>
      <c r="Y10">
        <v>0</v>
      </c>
      <c r="Z10">
        <v>1</v>
      </c>
      <c r="AA10">
        <v>0</v>
      </c>
      <c r="AB10">
        <v>0</v>
      </c>
    </row>
    <row r="11" spans="1:28" x14ac:dyDescent="0.25">
      <c r="A11" t="s">
        <v>52</v>
      </c>
      <c r="B11">
        <v>0</v>
      </c>
      <c r="C11">
        <v>1</v>
      </c>
      <c r="D11">
        <v>4</v>
      </c>
      <c r="E11">
        <v>2</v>
      </c>
      <c r="F11">
        <v>1</v>
      </c>
      <c r="G11">
        <v>1</v>
      </c>
      <c r="H11">
        <v>1</v>
      </c>
      <c r="I11">
        <v>2</v>
      </c>
      <c r="J11">
        <v>0</v>
      </c>
      <c r="K11">
        <v>1</v>
      </c>
      <c r="L11">
        <v>1</v>
      </c>
      <c r="M11">
        <v>2</v>
      </c>
      <c r="N11">
        <v>1</v>
      </c>
      <c r="O11">
        <v>2</v>
      </c>
      <c r="P11">
        <v>3</v>
      </c>
      <c r="Q11">
        <v>1</v>
      </c>
      <c r="R11">
        <v>1</v>
      </c>
      <c r="S11">
        <v>1</v>
      </c>
      <c r="T11">
        <v>0</v>
      </c>
      <c r="U11">
        <v>0</v>
      </c>
      <c r="V11">
        <v>0</v>
      </c>
      <c r="W11">
        <v>2</v>
      </c>
      <c r="X11">
        <v>1</v>
      </c>
      <c r="Y11">
        <v>1</v>
      </c>
      <c r="Z11">
        <v>2</v>
      </c>
      <c r="AA11">
        <v>1</v>
      </c>
      <c r="AB11">
        <v>1</v>
      </c>
    </row>
    <row r="12" spans="1:28" x14ac:dyDescent="0.25">
      <c r="A12" t="s">
        <v>53</v>
      </c>
      <c r="B12">
        <v>0</v>
      </c>
      <c r="C12">
        <v>0</v>
      </c>
      <c r="D12">
        <v>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1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0</v>
      </c>
      <c r="W12">
        <v>1</v>
      </c>
      <c r="X12">
        <v>0</v>
      </c>
      <c r="Y12">
        <v>0</v>
      </c>
      <c r="Z12">
        <v>0</v>
      </c>
      <c r="AA12">
        <v>0</v>
      </c>
      <c r="AB12">
        <v>0</v>
      </c>
    </row>
    <row r="13" spans="1:28" x14ac:dyDescent="0.25">
      <c r="A13" t="s">
        <v>54</v>
      </c>
      <c r="B13">
        <v>0</v>
      </c>
      <c r="C13">
        <v>1</v>
      </c>
      <c r="D13">
        <v>1</v>
      </c>
      <c r="E13">
        <v>3</v>
      </c>
      <c r="F13">
        <v>1</v>
      </c>
      <c r="G13">
        <v>1</v>
      </c>
      <c r="H13">
        <v>1</v>
      </c>
      <c r="I13">
        <v>2</v>
      </c>
      <c r="J13">
        <v>0</v>
      </c>
      <c r="K13">
        <v>0</v>
      </c>
      <c r="L13">
        <v>2</v>
      </c>
      <c r="M13">
        <v>2</v>
      </c>
      <c r="N13">
        <v>1</v>
      </c>
      <c r="O13">
        <v>0</v>
      </c>
      <c r="P13">
        <v>3</v>
      </c>
      <c r="Q13">
        <v>1</v>
      </c>
      <c r="R13">
        <v>1</v>
      </c>
      <c r="S13">
        <v>4</v>
      </c>
      <c r="T13">
        <v>0</v>
      </c>
      <c r="U13">
        <v>0</v>
      </c>
      <c r="V13">
        <v>1</v>
      </c>
      <c r="W13">
        <v>2</v>
      </c>
      <c r="X13">
        <v>0</v>
      </c>
      <c r="Y13">
        <v>0</v>
      </c>
      <c r="Z13">
        <v>0</v>
      </c>
      <c r="AA13">
        <v>0</v>
      </c>
      <c r="AB13">
        <v>1</v>
      </c>
    </row>
    <row r="14" spans="1:28" x14ac:dyDescent="0.25">
      <c r="A14" t="s">
        <v>55</v>
      </c>
      <c r="B14">
        <v>0</v>
      </c>
      <c r="C14">
        <v>0</v>
      </c>
      <c r="D14">
        <v>1</v>
      </c>
      <c r="E14">
        <v>1</v>
      </c>
      <c r="F14">
        <v>0</v>
      </c>
      <c r="G14">
        <v>1</v>
      </c>
      <c r="H14">
        <v>1</v>
      </c>
      <c r="I14">
        <v>0</v>
      </c>
      <c r="J14">
        <v>0</v>
      </c>
      <c r="K14">
        <v>0</v>
      </c>
      <c r="L14">
        <v>1</v>
      </c>
      <c r="M14">
        <v>2</v>
      </c>
      <c r="N14">
        <v>1</v>
      </c>
      <c r="O14">
        <v>0</v>
      </c>
      <c r="P14">
        <v>2</v>
      </c>
      <c r="Q14">
        <v>1</v>
      </c>
      <c r="R14">
        <v>1</v>
      </c>
      <c r="S14">
        <v>2</v>
      </c>
      <c r="T14">
        <v>0</v>
      </c>
      <c r="U14">
        <v>0</v>
      </c>
      <c r="V14">
        <v>0</v>
      </c>
      <c r="W14">
        <v>1</v>
      </c>
      <c r="X14">
        <v>0</v>
      </c>
      <c r="Y14">
        <v>0</v>
      </c>
      <c r="Z14">
        <v>0</v>
      </c>
      <c r="AA14">
        <v>0</v>
      </c>
      <c r="AB14">
        <v>1</v>
      </c>
    </row>
    <row r="15" spans="1:28" x14ac:dyDescent="0.25">
      <c r="A15" t="s">
        <v>56</v>
      </c>
      <c r="B15">
        <v>0</v>
      </c>
      <c r="C15">
        <v>0</v>
      </c>
      <c r="D15">
        <v>4</v>
      </c>
      <c r="E15">
        <v>0</v>
      </c>
      <c r="F15">
        <v>0</v>
      </c>
      <c r="G15">
        <v>0</v>
      </c>
      <c r="H15">
        <v>1</v>
      </c>
      <c r="I15">
        <v>1</v>
      </c>
      <c r="J15">
        <v>1</v>
      </c>
      <c r="K15">
        <v>0</v>
      </c>
      <c r="L15">
        <v>1</v>
      </c>
      <c r="M15">
        <v>2</v>
      </c>
      <c r="N15">
        <v>1</v>
      </c>
      <c r="O15">
        <v>0</v>
      </c>
      <c r="P15">
        <v>1</v>
      </c>
      <c r="Q15">
        <v>1</v>
      </c>
      <c r="R15">
        <v>0</v>
      </c>
      <c r="S15">
        <v>1</v>
      </c>
      <c r="T15">
        <v>0</v>
      </c>
      <c r="U15">
        <v>0</v>
      </c>
      <c r="V15">
        <v>0</v>
      </c>
      <c r="W15">
        <v>1</v>
      </c>
      <c r="X15">
        <v>1</v>
      </c>
      <c r="Y15">
        <v>0</v>
      </c>
      <c r="Z15">
        <v>0</v>
      </c>
      <c r="AA15">
        <v>0</v>
      </c>
      <c r="AB15">
        <v>1</v>
      </c>
    </row>
    <row r="16" spans="1:28" x14ac:dyDescent="0.25">
      <c r="A16" t="s">
        <v>57</v>
      </c>
      <c r="B16">
        <v>0</v>
      </c>
      <c r="C16">
        <v>0</v>
      </c>
      <c r="D16">
        <v>4</v>
      </c>
      <c r="E16">
        <v>0</v>
      </c>
      <c r="F16">
        <v>1</v>
      </c>
      <c r="G16">
        <v>1</v>
      </c>
      <c r="H16">
        <v>1</v>
      </c>
      <c r="I16">
        <v>3</v>
      </c>
      <c r="J16">
        <v>0</v>
      </c>
      <c r="K16">
        <v>0</v>
      </c>
      <c r="L16">
        <v>1</v>
      </c>
      <c r="M16">
        <v>2</v>
      </c>
      <c r="N16">
        <v>1</v>
      </c>
      <c r="O16">
        <v>0</v>
      </c>
      <c r="P16">
        <v>4</v>
      </c>
      <c r="Q16">
        <v>2</v>
      </c>
      <c r="R16">
        <v>1</v>
      </c>
      <c r="S16">
        <v>4</v>
      </c>
      <c r="T16">
        <v>0</v>
      </c>
      <c r="U16">
        <v>0</v>
      </c>
      <c r="V16">
        <v>0</v>
      </c>
      <c r="W16">
        <v>2</v>
      </c>
      <c r="X16">
        <v>0</v>
      </c>
      <c r="Y16">
        <v>0</v>
      </c>
      <c r="Z16">
        <v>0</v>
      </c>
      <c r="AA16">
        <v>0</v>
      </c>
      <c r="AB16">
        <v>1</v>
      </c>
    </row>
    <row r="17" spans="1:28" x14ac:dyDescent="0.25">
      <c r="A17" t="s">
        <v>58</v>
      </c>
      <c r="B17">
        <v>0</v>
      </c>
      <c r="C17">
        <v>0</v>
      </c>
      <c r="D17">
        <v>4</v>
      </c>
      <c r="E17">
        <v>2</v>
      </c>
      <c r="F17">
        <v>0</v>
      </c>
      <c r="G17">
        <v>1</v>
      </c>
      <c r="H17">
        <v>0</v>
      </c>
      <c r="I17">
        <v>1</v>
      </c>
      <c r="J17">
        <v>0</v>
      </c>
      <c r="K17">
        <v>1</v>
      </c>
      <c r="L17">
        <v>2</v>
      </c>
      <c r="M17">
        <v>3</v>
      </c>
      <c r="N17">
        <v>1</v>
      </c>
      <c r="O17">
        <v>1</v>
      </c>
      <c r="P17">
        <v>1</v>
      </c>
      <c r="Q17">
        <v>2</v>
      </c>
      <c r="R17">
        <v>1</v>
      </c>
      <c r="S17">
        <v>4</v>
      </c>
      <c r="T17">
        <v>0</v>
      </c>
      <c r="U17">
        <v>0</v>
      </c>
      <c r="V17">
        <v>0</v>
      </c>
      <c r="W17">
        <v>3</v>
      </c>
      <c r="X17">
        <v>1</v>
      </c>
      <c r="Y17">
        <v>1</v>
      </c>
      <c r="Z17">
        <v>2</v>
      </c>
      <c r="AA17">
        <v>0</v>
      </c>
      <c r="AB17">
        <v>0</v>
      </c>
    </row>
    <row r="18" spans="1:28" x14ac:dyDescent="0.25">
      <c r="A18" t="s">
        <v>59</v>
      </c>
      <c r="B18">
        <v>0</v>
      </c>
      <c r="C18">
        <v>3</v>
      </c>
      <c r="D18">
        <v>2</v>
      </c>
      <c r="E18">
        <v>1</v>
      </c>
      <c r="F18">
        <v>0</v>
      </c>
      <c r="G18">
        <v>0</v>
      </c>
      <c r="H18">
        <v>1</v>
      </c>
      <c r="I18">
        <v>0</v>
      </c>
      <c r="J18">
        <v>0</v>
      </c>
      <c r="K18">
        <v>1</v>
      </c>
      <c r="L18">
        <v>0</v>
      </c>
      <c r="M18">
        <v>2</v>
      </c>
      <c r="N18">
        <v>0</v>
      </c>
      <c r="O18">
        <v>3</v>
      </c>
      <c r="P18">
        <v>3</v>
      </c>
      <c r="Q18">
        <v>0</v>
      </c>
      <c r="R18">
        <v>1</v>
      </c>
      <c r="S18">
        <v>3</v>
      </c>
      <c r="T18">
        <v>0</v>
      </c>
      <c r="U18">
        <v>0</v>
      </c>
      <c r="V18">
        <v>0</v>
      </c>
      <c r="W18">
        <v>2</v>
      </c>
      <c r="X18">
        <v>0</v>
      </c>
      <c r="Y18">
        <v>1</v>
      </c>
      <c r="Z18">
        <v>0</v>
      </c>
      <c r="AA18">
        <v>0</v>
      </c>
      <c r="AB18">
        <v>1</v>
      </c>
    </row>
    <row r="20" spans="1:28" x14ac:dyDescent="0.25">
      <c r="A20" t="s">
        <v>60</v>
      </c>
      <c r="B20">
        <f t="shared" ref="B20:AB20" si="0">SUM(B4:B18)</f>
        <v>1</v>
      </c>
      <c r="C20">
        <f t="shared" si="0"/>
        <v>7</v>
      </c>
      <c r="D20">
        <f t="shared" si="0"/>
        <v>41</v>
      </c>
      <c r="E20">
        <f t="shared" si="0"/>
        <v>11</v>
      </c>
      <c r="F20">
        <f t="shared" si="0"/>
        <v>4</v>
      </c>
      <c r="G20">
        <f t="shared" si="0"/>
        <v>7</v>
      </c>
      <c r="H20">
        <f t="shared" si="0"/>
        <v>9</v>
      </c>
      <c r="I20">
        <f t="shared" si="0"/>
        <v>18</v>
      </c>
      <c r="J20">
        <f t="shared" si="0"/>
        <v>3</v>
      </c>
      <c r="K20">
        <f t="shared" si="0"/>
        <v>7</v>
      </c>
      <c r="L20">
        <f t="shared" si="0"/>
        <v>14</v>
      </c>
      <c r="M20">
        <f t="shared" si="0"/>
        <v>21</v>
      </c>
      <c r="N20">
        <f t="shared" si="0"/>
        <v>11</v>
      </c>
      <c r="O20">
        <f t="shared" si="0"/>
        <v>8</v>
      </c>
      <c r="P20">
        <f t="shared" si="0"/>
        <v>27</v>
      </c>
      <c r="Q20">
        <f t="shared" si="0"/>
        <v>10</v>
      </c>
      <c r="R20">
        <f t="shared" si="0"/>
        <v>13</v>
      </c>
      <c r="S20">
        <f t="shared" si="0"/>
        <v>31</v>
      </c>
      <c r="T20">
        <f t="shared" si="0"/>
        <v>0</v>
      </c>
      <c r="U20">
        <f t="shared" si="0"/>
        <v>1</v>
      </c>
      <c r="V20">
        <f t="shared" si="0"/>
        <v>1</v>
      </c>
      <c r="W20">
        <f t="shared" si="0"/>
        <v>19</v>
      </c>
      <c r="X20">
        <f t="shared" si="0"/>
        <v>3</v>
      </c>
      <c r="Y20">
        <f t="shared" si="0"/>
        <v>4</v>
      </c>
      <c r="Z20">
        <f t="shared" si="0"/>
        <v>9</v>
      </c>
      <c r="AA20">
        <f t="shared" si="0"/>
        <v>4</v>
      </c>
      <c r="AB20">
        <f t="shared" si="0"/>
        <v>7</v>
      </c>
    </row>
    <row r="21" spans="1:28" x14ac:dyDescent="0.25">
      <c r="A21" t="s">
        <v>96</v>
      </c>
      <c r="B21">
        <v>2</v>
      </c>
      <c r="C21">
        <v>1</v>
      </c>
      <c r="D21">
        <v>16</v>
      </c>
      <c r="E21">
        <v>17</v>
      </c>
      <c r="F21">
        <v>6</v>
      </c>
      <c r="G21">
        <v>12</v>
      </c>
      <c r="H21">
        <v>21</v>
      </c>
      <c r="I21">
        <v>11</v>
      </c>
      <c r="J21">
        <v>3</v>
      </c>
      <c r="K21">
        <v>20</v>
      </c>
      <c r="L21">
        <v>12</v>
      </c>
      <c r="M21">
        <v>28</v>
      </c>
      <c r="N21">
        <v>6</v>
      </c>
      <c r="O21">
        <v>0</v>
      </c>
      <c r="P21">
        <v>28</v>
      </c>
      <c r="Q21">
        <v>10</v>
      </c>
      <c r="R21">
        <v>25</v>
      </c>
      <c r="S21">
        <v>9</v>
      </c>
      <c r="T21">
        <v>2</v>
      </c>
      <c r="U21">
        <v>5</v>
      </c>
      <c r="V21">
        <v>18</v>
      </c>
      <c r="W21">
        <v>0</v>
      </c>
      <c r="X21">
        <v>0</v>
      </c>
      <c r="Y21">
        <v>10</v>
      </c>
      <c r="Z21">
        <v>16</v>
      </c>
      <c r="AA21">
        <v>25</v>
      </c>
      <c r="AB21">
        <v>9</v>
      </c>
    </row>
    <row r="22" spans="1:28" x14ac:dyDescent="0.25">
      <c r="A22" t="s">
        <v>97</v>
      </c>
      <c r="B22">
        <f t="shared" ref="B22:AB22" si="1">B20 - B21</f>
        <v>-1</v>
      </c>
      <c r="C22">
        <f t="shared" si="1"/>
        <v>6</v>
      </c>
      <c r="D22">
        <f t="shared" si="1"/>
        <v>25</v>
      </c>
      <c r="E22">
        <f t="shared" si="1"/>
        <v>-6</v>
      </c>
      <c r="F22">
        <f t="shared" si="1"/>
        <v>-2</v>
      </c>
      <c r="G22">
        <f t="shared" si="1"/>
        <v>-5</v>
      </c>
      <c r="H22">
        <f t="shared" si="1"/>
        <v>-12</v>
      </c>
      <c r="I22">
        <f t="shared" si="1"/>
        <v>7</v>
      </c>
      <c r="J22">
        <f t="shared" si="1"/>
        <v>0</v>
      </c>
      <c r="K22">
        <f t="shared" si="1"/>
        <v>-13</v>
      </c>
      <c r="L22">
        <f t="shared" si="1"/>
        <v>2</v>
      </c>
      <c r="M22">
        <f t="shared" si="1"/>
        <v>-7</v>
      </c>
      <c r="N22">
        <f t="shared" si="1"/>
        <v>5</v>
      </c>
      <c r="O22">
        <f t="shared" si="1"/>
        <v>8</v>
      </c>
      <c r="P22">
        <f t="shared" si="1"/>
        <v>-1</v>
      </c>
      <c r="Q22">
        <f t="shared" si="1"/>
        <v>0</v>
      </c>
      <c r="R22">
        <f t="shared" si="1"/>
        <v>-12</v>
      </c>
      <c r="S22">
        <f t="shared" si="1"/>
        <v>22</v>
      </c>
      <c r="T22">
        <f t="shared" si="1"/>
        <v>-2</v>
      </c>
      <c r="U22">
        <f t="shared" si="1"/>
        <v>-4</v>
      </c>
      <c r="V22">
        <f t="shared" si="1"/>
        <v>-17</v>
      </c>
      <c r="W22">
        <f t="shared" si="1"/>
        <v>19</v>
      </c>
      <c r="X22">
        <f t="shared" si="1"/>
        <v>3</v>
      </c>
      <c r="Y22">
        <f t="shared" si="1"/>
        <v>-6</v>
      </c>
      <c r="Z22">
        <f t="shared" si="1"/>
        <v>-7</v>
      </c>
      <c r="AA22">
        <f t="shared" si="1"/>
        <v>-21</v>
      </c>
      <c r="AB22">
        <f t="shared" si="1"/>
        <v>-2</v>
      </c>
    </row>
    <row r="23" spans="1:28" x14ac:dyDescent="0.25">
      <c r="A23" t="s">
        <v>98</v>
      </c>
      <c r="B23">
        <f>_xlfn.T.TEST(B21:AB21, B20:AB20, 2, 1)</f>
        <v>0.71218762655019896</v>
      </c>
    </row>
    <row r="24" spans="1:28" x14ac:dyDescent="0.25">
      <c r="A24" t="s">
        <v>99</v>
      </c>
      <c r="B24">
        <v>0.65867189014930072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24"/>
  <sheetViews>
    <sheetView workbookViewId="0">
      <selection activeCell="A26" sqref="A26:XFD26"/>
    </sheetView>
  </sheetViews>
  <sheetFormatPr defaultRowHeight="15" x14ac:dyDescent="0.25"/>
  <sheetData>
    <row r="1" spans="1:35" x14ac:dyDescent="0.25">
      <c r="A1" t="s">
        <v>95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95</v>
      </c>
      <c r="B2" t="s">
        <v>61</v>
      </c>
      <c r="C2" t="s">
        <v>62</v>
      </c>
      <c r="D2" t="s">
        <v>63</v>
      </c>
      <c r="E2" t="s">
        <v>64</v>
      </c>
      <c r="F2" t="s">
        <v>65</v>
      </c>
      <c r="G2" t="s">
        <v>66</v>
      </c>
      <c r="H2" t="s">
        <v>67</v>
      </c>
      <c r="I2" t="s">
        <v>68</v>
      </c>
      <c r="J2" t="s">
        <v>69</v>
      </c>
      <c r="K2" t="s">
        <v>70</v>
      </c>
      <c r="L2" t="s">
        <v>71</v>
      </c>
      <c r="M2" t="s">
        <v>72</v>
      </c>
      <c r="N2" t="s">
        <v>73</v>
      </c>
      <c r="O2" t="s">
        <v>74</v>
      </c>
      <c r="P2" t="s">
        <v>75</v>
      </c>
      <c r="Q2" t="s">
        <v>76</v>
      </c>
      <c r="R2" t="s">
        <v>77</v>
      </c>
      <c r="S2" t="s">
        <v>78</v>
      </c>
      <c r="T2" t="s">
        <v>79</v>
      </c>
      <c r="U2" t="s">
        <v>80</v>
      </c>
      <c r="V2" t="s">
        <v>81</v>
      </c>
      <c r="W2" t="s">
        <v>82</v>
      </c>
      <c r="X2" t="s">
        <v>83</v>
      </c>
      <c r="Y2" t="s">
        <v>84</v>
      </c>
      <c r="Z2" t="s">
        <v>85</v>
      </c>
      <c r="AA2" t="s">
        <v>86</v>
      </c>
      <c r="AB2" t="s">
        <v>87</v>
      </c>
      <c r="AC2" t="s">
        <v>88</v>
      </c>
      <c r="AD2" t="s">
        <v>89</v>
      </c>
      <c r="AE2" t="s">
        <v>90</v>
      </c>
      <c r="AF2" t="s">
        <v>91</v>
      </c>
      <c r="AG2" t="s">
        <v>92</v>
      </c>
      <c r="AH2" t="s">
        <v>93</v>
      </c>
      <c r="AI2" t="s">
        <v>94</v>
      </c>
    </row>
    <row r="5" spans="1:35" x14ac:dyDescent="0.25">
      <c r="A5" t="s">
        <v>46</v>
      </c>
    </row>
    <row r="6" spans="1:35" x14ac:dyDescent="0.25">
      <c r="A6" t="s">
        <v>47</v>
      </c>
      <c r="B6">
        <v>0</v>
      </c>
      <c r="C6">
        <v>1</v>
      </c>
      <c r="D6">
        <v>3</v>
      </c>
      <c r="E6">
        <v>0</v>
      </c>
      <c r="F6">
        <v>1</v>
      </c>
      <c r="G6">
        <v>0</v>
      </c>
      <c r="H6">
        <v>2</v>
      </c>
      <c r="I6">
        <v>0</v>
      </c>
      <c r="J6">
        <v>0</v>
      </c>
      <c r="K6">
        <v>1</v>
      </c>
      <c r="L6">
        <v>3</v>
      </c>
      <c r="M6">
        <v>0</v>
      </c>
      <c r="N6">
        <v>1</v>
      </c>
      <c r="O6">
        <v>0</v>
      </c>
      <c r="P6">
        <v>0</v>
      </c>
      <c r="Q6">
        <v>1</v>
      </c>
      <c r="R6">
        <v>1</v>
      </c>
      <c r="S6">
        <v>3</v>
      </c>
      <c r="T6">
        <v>0</v>
      </c>
      <c r="U6">
        <v>0</v>
      </c>
      <c r="V6">
        <v>2</v>
      </c>
      <c r="W6">
        <v>0</v>
      </c>
      <c r="X6">
        <v>4</v>
      </c>
      <c r="Y6">
        <v>0</v>
      </c>
      <c r="Z6">
        <v>0</v>
      </c>
      <c r="AA6">
        <v>2</v>
      </c>
      <c r="AB6">
        <v>0</v>
      </c>
      <c r="AC6">
        <v>1</v>
      </c>
      <c r="AD6">
        <v>0</v>
      </c>
      <c r="AE6">
        <v>0</v>
      </c>
      <c r="AF6">
        <v>1</v>
      </c>
      <c r="AG6">
        <v>0</v>
      </c>
      <c r="AH6">
        <v>0</v>
      </c>
      <c r="AI6">
        <v>2</v>
      </c>
    </row>
    <row r="7" spans="1:35" x14ac:dyDescent="0.25">
      <c r="A7" t="s">
        <v>48</v>
      </c>
      <c r="B7">
        <v>0</v>
      </c>
      <c r="C7">
        <v>1</v>
      </c>
      <c r="D7">
        <v>2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2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</row>
    <row r="8" spans="1:35" x14ac:dyDescent="0.25">
      <c r="A8" t="s">
        <v>49</v>
      </c>
      <c r="B8">
        <v>0</v>
      </c>
      <c r="C8">
        <v>1</v>
      </c>
      <c r="D8">
        <v>1</v>
      </c>
      <c r="E8">
        <v>0</v>
      </c>
      <c r="F8">
        <v>1</v>
      </c>
      <c r="G8">
        <v>0</v>
      </c>
      <c r="H8">
        <v>1</v>
      </c>
      <c r="I8">
        <v>1</v>
      </c>
      <c r="J8">
        <v>0</v>
      </c>
      <c r="K8">
        <v>1</v>
      </c>
      <c r="L8">
        <v>2</v>
      </c>
      <c r="M8">
        <v>0</v>
      </c>
      <c r="N8">
        <v>0</v>
      </c>
      <c r="O8">
        <v>0</v>
      </c>
      <c r="P8">
        <v>0</v>
      </c>
      <c r="Q8">
        <v>1</v>
      </c>
      <c r="R8">
        <v>1</v>
      </c>
      <c r="S8">
        <v>1</v>
      </c>
      <c r="T8">
        <v>0</v>
      </c>
      <c r="U8">
        <v>0</v>
      </c>
      <c r="V8">
        <v>1</v>
      </c>
      <c r="W8">
        <v>0</v>
      </c>
      <c r="X8">
        <v>2</v>
      </c>
      <c r="Y8">
        <v>0</v>
      </c>
      <c r="Z8">
        <v>0</v>
      </c>
      <c r="AA8">
        <v>1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</row>
    <row r="9" spans="1:35" x14ac:dyDescent="0.25">
      <c r="A9" t="s">
        <v>50</v>
      </c>
      <c r="B9">
        <v>0</v>
      </c>
      <c r="C9">
        <v>0</v>
      </c>
      <c r="D9">
        <v>1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1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</v>
      </c>
      <c r="T9">
        <v>0</v>
      </c>
      <c r="U9">
        <v>0</v>
      </c>
      <c r="V9">
        <v>1</v>
      </c>
      <c r="W9">
        <v>0</v>
      </c>
      <c r="X9">
        <v>3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</row>
    <row r="10" spans="1:35" x14ac:dyDescent="0.25">
      <c r="A10" t="s">
        <v>51</v>
      </c>
      <c r="B10">
        <v>0</v>
      </c>
      <c r="C10">
        <v>1</v>
      </c>
      <c r="D10">
        <v>2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  <c r="T10">
        <v>0</v>
      </c>
      <c r="U10">
        <v>0</v>
      </c>
      <c r="V10">
        <v>1</v>
      </c>
      <c r="W10">
        <v>0</v>
      </c>
      <c r="X10">
        <v>3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</row>
    <row r="11" spans="1:35" x14ac:dyDescent="0.25">
      <c r="A11" t="s">
        <v>52</v>
      </c>
      <c r="B11">
        <v>0</v>
      </c>
      <c r="C11">
        <v>1</v>
      </c>
      <c r="D11">
        <v>3</v>
      </c>
      <c r="E11">
        <v>0</v>
      </c>
      <c r="F11">
        <v>2</v>
      </c>
      <c r="G11">
        <v>1</v>
      </c>
      <c r="H11">
        <v>1</v>
      </c>
      <c r="I11">
        <v>0</v>
      </c>
      <c r="J11">
        <v>1</v>
      </c>
      <c r="K11">
        <v>1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1</v>
      </c>
      <c r="T11">
        <v>1</v>
      </c>
      <c r="U11">
        <v>0</v>
      </c>
      <c r="V11">
        <v>0</v>
      </c>
      <c r="W11">
        <v>0</v>
      </c>
      <c r="X11">
        <v>3</v>
      </c>
      <c r="Y11">
        <v>0</v>
      </c>
      <c r="Z11">
        <v>0</v>
      </c>
      <c r="AA11">
        <v>2</v>
      </c>
      <c r="AB11">
        <v>0</v>
      </c>
      <c r="AC11">
        <v>0</v>
      </c>
      <c r="AD11">
        <v>0</v>
      </c>
      <c r="AE11">
        <v>0</v>
      </c>
      <c r="AF11">
        <v>1</v>
      </c>
      <c r="AG11">
        <v>0</v>
      </c>
      <c r="AH11">
        <v>1</v>
      </c>
      <c r="AI11">
        <v>1</v>
      </c>
    </row>
    <row r="12" spans="1:35" x14ac:dyDescent="0.25">
      <c r="A12" t="s">
        <v>53</v>
      </c>
      <c r="B12">
        <v>0</v>
      </c>
      <c r="C12">
        <v>0</v>
      </c>
      <c r="D12">
        <v>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2</v>
      </c>
      <c r="V12">
        <v>0</v>
      </c>
      <c r="W12">
        <v>0</v>
      </c>
      <c r="X12">
        <v>4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</row>
    <row r="13" spans="1:35" x14ac:dyDescent="0.25">
      <c r="A13" t="s">
        <v>54</v>
      </c>
      <c r="B13">
        <v>0</v>
      </c>
      <c r="C13">
        <v>0</v>
      </c>
      <c r="D13">
        <v>4</v>
      </c>
      <c r="E13">
        <v>0</v>
      </c>
      <c r="F13">
        <v>1</v>
      </c>
      <c r="G13">
        <v>0</v>
      </c>
      <c r="H13">
        <v>1</v>
      </c>
      <c r="I13">
        <v>1</v>
      </c>
      <c r="J13">
        <v>0</v>
      </c>
      <c r="K13">
        <v>1</v>
      </c>
      <c r="L13">
        <v>4</v>
      </c>
      <c r="M13">
        <v>0</v>
      </c>
      <c r="N13">
        <v>0</v>
      </c>
      <c r="O13">
        <v>0</v>
      </c>
      <c r="P13">
        <v>1</v>
      </c>
      <c r="Q13">
        <v>1</v>
      </c>
      <c r="R13">
        <v>0</v>
      </c>
      <c r="S13">
        <v>1</v>
      </c>
      <c r="T13">
        <v>0</v>
      </c>
      <c r="U13">
        <v>0</v>
      </c>
      <c r="V13">
        <v>0</v>
      </c>
      <c r="W13">
        <v>2</v>
      </c>
      <c r="X13">
        <v>4</v>
      </c>
      <c r="Y13">
        <v>0</v>
      </c>
      <c r="Z13">
        <v>0</v>
      </c>
      <c r="AA13">
        <v>2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1</v>
      </c>
      <c r="AI13">
        <v>1</v>
      </c>
    </row>
    <row r="14" spans="1:35" x14ac:dyDescent="0.25">
      <c r="A14" t="s">
        <v>55</v>
      </c>
      <c r="B14">
        <v>0</v>
      </c>
      <c r="C14">
        <v>1</v>
      </c>
      <c r="D14">
        <v>2</v>
      </c>
      <c r="E14">
        <v>0</v>
      </c>
      <c r="F14">
        <v>1</v>
      </c>
      <c r="G14">
        <v>0</v>
      </c>
      <c r="H14">
        <v>0</v>
      </c>
      <c r="I14">
        <v>0</v>
      </c>
      <c r="J14">
        <v>0</v>
      </c>
      <c r="K14">
        <v>1</v>
      </c>
      <c r="L14">
        <v>4</v>
      </c>
      <c r="M14">
        <v>0</v>
      </c>
      <c r="N14">
        <v>0</v>
      </c>
      <c r="O14">
        <v>0</v>
      </c>
      <c r="P14">
        <v>0</v>
      </c>
      <c r="Q14">
        <v>1</v>
      </c>
      <c r="R14">
        <v>0</v>
      </c>
      <c r="S14">
        <v>1</v>
      </c>
      <c r="T14">
        <v>0</v>
      </c>
      <c r="U14">
        <v>0</v>
      </c>
      <c r="V14">
        <v>1</v>
      </c>
      <c r="W14">
        <v>0</v>
      </c>
      <c r="X14">
        <v>3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</row>
    <row r="15" spans="1:35" x14ac:dyDescent="0.25">
      <c r="A15" t="s">
        <v>56</v>
      </c>
      <c r="B15">
        <v>0</v>
      </c>
      <c r="C15">
        <v>1</v>
      </c>
      <c r="D15"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4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v>1</v>
      </c>
      <c r="T15">
        <v>0</v>
      </c>
      <c r="U15">
        <v>0</v>
      </c>
      <c r="V15">
        <v>1</v>
      </c>
      <c r="W15">
        <v>0</v>
      </c>
      <c r="X15">
        <v>3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1</v>
      </c>
      <c r="AI15">
        <v>1</v>
      </c>
    </row>
    <row r="16" spans="1:35" x14ac:dyDescent="0.25">
      <c r="A16" t="s">
        <v>57</v>
      </c>
      <c r="B16">
        <v>0</v>
      </c>
      <c r="C16">
        <v>1</v>
      </c>
      <c r="D16">
        <v>4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1</v>
      </c>
      <c r="L16">
        <v>4</v>
      </c>
      <c r="M16">
        <v>0</v>
      </c>
      <c r="N16">
        <v>0</v>
      </c>
      <c r="O16">
        <v>0</v>
      </c>
      <c r="P16">
        <v>0</v>
      </c>
      <c r="Q16">
        <v>1</v>
      </c>
      <c r="R16">
        <v>1</v>
      </c>
      <c r="S16">
        <v>1</v>
      </c>
      <c r="T16">
        <v>0</v>
      </c>
      <c r="U16">
        <v>0</v>
      </c>
      <c r="V16">
        <v>1</v>
      </c>
      <c r="W16">
        <v>0</v>
      </c>
      <c r="X16">
        <v>4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1</v>
      </c>
      <c r="AG16">
        <v>0</v>
      </c>
      <c r="AH16">
        <v>0</v>
      </c>
      <c r="AI16">
        <v>1</v>
      </c>
    </row>
    <row r="17" spans="1:35" x14ac:dyDescent="0.25">
      <c r="A17" t="s">
        <v>58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2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1</v>
      </c>
      <c r="T17">
        <v>2</v>
      </c>
      <c r="U17">
        <v>0</v>
      </c>
      <c r="V17">
        <v>1</v>
      </c>
      <c r="W17">
        <v>0</v>
      </c>
      <c r="X17">
        <v>4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</row>
    <row r="18" spans="1:35" x14ac:dyDescent="0.25">
      <c r="A18" t="s">
        <v>59</v>
      </c>
      <c r="B18">
        <v>0</v>
      </c>
      <c r="C18">
        <v>0</v>
      </c>
      <c r="D18">
        <v>2</v>
      </c>
      <c r="E18">
        <v>0</v>
      </c>
      <c r="F18">
        <v>1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</v>
      </c>
      <c r="T18">
        <v>0</v>
      </c>
      <c r="U18">
        <v>0</v>
      </c>
      <c r="V18">
        <v>1</v>
      </c>
      <c r="W18">
        <v>0</v>
      </c>
      <c r="X18">
        <v>3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1</v>
      </c>
      <c r="AH18">
        <v>0</v>
      </c>
      <c r="AI18">
        <v>1</v>
      </c>
    </row>
    <row r="20" spans="1:35" x14ac:dyDescent="0.25">
      <c r="A20" t="s">
        <v>60</v>
      </c>
      <c r="B20">
        <f t="shared" ref="B20:AI20" si="0">SUM(B4:B18)</f>
        <v>0</v>
      </c>
      <c r="C20">
        <f t="shared" si="0"/>
        <v>8</v>
      </c>
      <c r="D20">
        <f t="shared" si="0"/>
        <v>27</v>
      </c>
      <c r="E20">
        <f t="shared" si="0"/>
        <v>0</v>
      </c>
      <c r="F20">
        <f t="shared" si="0"/>
        <v>9</v>
      </c>
      <c r="G20">
        <f t="shared" si="0"/>
        <v>1</v>
      </c>
      <c r="H20">
        <f t="shared" si="0"/>
        <v>7</v>
      </c>
      <c r="I20">
        <f t="shared" si="0"/>
        <v>2</v>
      </c>
      <c r="J20">
        <f t="shared" si="0"/>
        <v>1</v>
      </c>
      <c r="K20">
        <f t="shared" si="0"/>
        <v>9</v>
      </c>
      <c r="L20">
        <f t="shared" si="0"/>
        <v>27</v>
      </c>
      <c r="M20">
        <f t="shared" si="0"/>
        <v>0</v>
      </c>
      <c r="N20">
        <f t="shared" si="0"/>
        <v>1</v>
      </c>
      <c r="O20">
        <f t="shared" si="0"/>
        <v>0</v>
      </c>
      <c r="P20">
        <f t="shared" si="0"/>
        <v>1</v>
      </c>
      <c r="Q20">
        <f t="shared" si="0"/>
        <v>5</v>
      </c>
      <c r="R20">
        <f t="shared" si="0"/>
        <v>5</v>
      </c>
      <c r="S20">
        <f t="shared" si="0"/>
        <v>13</v>
      </c>
      <c r="T20">
        <f t="shared" si="0"/>
        <v>3</v>
      </c>
      <c r="U20">
        <f t="shared" si="0"/>
        <v>2</v>
      </c>
      <c r="V20">
        <f t="shared" si="0"/>
        <v>10</v>
      </c>
      <c r="W20">
        <f t="shared" si="0"/>
        <v>2</v>
      </c>
      <c r="X20">
        <f t="shared" si="0"/>
        <v>42</v>
      </c>
      <c r="Y20">
        <f t="shared" si="0"/>
        <v>0</v>
      </c>
      <c r="Z20">
        <f t="shared" si="0"/>
        <v>0</v>
      </c>
      <c r="AA20">
        <f t="shared" si="0"/>
        <v>7</v>
      </c>
      <c r="AB20">
        <f t="shared" si="0"/>
        <v>0</v>
      </c>
      <c r="AC20">
        <f t="shared" si="0"/>
        <v>1</v>
      </c>
      <c r="AD20">
        <f t="shared" si="0"/>
        <v>0</v>
      </c>
      <c r="AE20">
        <f t="shared" si="0"/>
        <v>0</v>
      </c>
      <c r="AF20">
        <f t="shared" si="0"/>
        <v>3</v>
      </c>
      <c r="AG20">
        <f t="shared" si="0"/>
        <v>1</v>
      </c>
      <c r="AH20">
        <f t="shared" si="0"/>
        <v>3</v>
      </c>
      <c r="AI20">
        <f t="shared" si="0"/>
        <v>12</v>
      </c>
    </row>
    <row r="21" spans="1:35" x14ac:dyDescent="0.25">
      <c r="A21" t="s">
        <v>96</v>
      </c>
      <c r="B21">
        <v>0</v>
      </c>
      <c r="C21">
        <v>1</v>
      </c>
      <c r="D21">
        <v>29</v>
      </c>
      <c r="E21">
        <v>2</v>
      </c>
      <c r="F21">
        <v>12</v>
      </c>
      <c r="G21">
        <v>0</v>
      </c>
      <c r="H21">
        <v>8</v>
      </c>
      <c r="I21">
        <v>8</v>
      </c>
      <c r="J21">
        <v>5</v>
      </c>
      <c r="K21">
        <v>13</v>
      </c>
      <c r="L21">
        <v>31</v>
      </c>
      <c r="M21">
        <v>3</v>
      </c>
      <c r="N21">
        <v>0</v>
      </c>
      <c r="O21">
        <v>0</v>
      </c>
      <c r="P21">
        <v>9</v>
      </c>
      <c r="Q21">
        <v>3</v>
      </c>
      <c r="R21">
        <v>10</v>
      </c>
      <c r="S21">
        <v>33</v>
      </c>
      <c r="T21">
        <v>10</v>
      </c>
      <c r="U21">
        <v>1</v>
      </c>
      <c r="V21">
        <v>26</v>
      </c>
      <c r="W21">
        <v>12</v>
      </c>
      <c r="X21">
        <v>40</v>
      </c>
      <c r="Y21">
        <v>10</v>
      </c>
      <c r="Z21">
        <v>0</v>
      </c>
      <c r="AA21">
        <v>50</v>
      </c>
      <c r="AB21">
        <v>0</v>
      </c>
      <c r="AC21">
        <v>10</v>
      </c>
      <c r="AD21">
        <v>29</v>
      </c>
      <c r="AE21">
        <v>0</v>
      </c>
      <c r="AF21">
        <v>9</v>
      </c>
      <c r="AG21">
        <v>4</v>
      </c>
      <c r="AH21">
        <v>7</v>
      </c>
      <c r="AI21">
        <v>24</v>
      </c>
    </row>
    <row r="22" spans="1:35" x14ac:dyDescent="0.25">
      <c r="A22" t="s">
        <v>97</v>
      </c>
      <c r="B22">
        <f>B20 - B21</f>
        <v>0</v>
      </c>
      <c r="C22">
        <f>C20 - C21</f>
        <v>7</v>
      </c>
      <c r="D22">
        <f>D20 - D21</f>
        <v>-2</v>
      </c>
      <c r="E22">
        <f>E20 - E21</f>
        <v>-2</v>
      </c>
      <c r="F22">
        <f>F20 - F21</f>
        <v>-3</v>
      </c>
      <c r="G22">
        <f>G20 - G21</f>
        <v>1</v>
      </c>
      <c r="H22">
        <f>H20 - H21</f>
        <v>-1</v>
      </c>
      <c r="I22">
        <f>I20 - I21</f>
        <v>-6</v>
      </c>
      <c r="J22">
        <f>J20 - J21</f>
        <v>-4</v>
      </c>
      <c r="K22">
        <f>K20 - K21</f>
        <v>-4</v>
      </c>
      <c r="L22">
        <f>L20 - L21</f>
        <v>-4</v>
      </c>
      <c r="M22">
        <f>M20 - M21</f>
        <v>-3</v>
      </c>
      <c r="N22">
        <f>N20 - N21</f>
        <v>1</v>
      </c>
      <c r="O22">
        <f>O20 - O21</f>
        <v>0</v>
      </c>
      <c r="P22">
        <f>P20 - P21</f>
        <v>-8</v>
      </c>
      <c r="Q22">
        <f>Q20 - Q21</f>
        <v>2</v>
      </c>
      <c r="R22">
        <f>R20 - R21</f>
        <v>-5</v>
      </c>
      <c r="S22">
        <f>S20 - S21</f>
        <v>-20</v>
      </c>
      <c r="T22">
        <f>T20 - T21</f>
        <v>-7</v>
      </c>
      <c r="U22">
        <f>U20 - U21</f>
        <v>1</v>
      </c>
      <c r="V22">
        <f>V20 - V21</f>
        <v>-16</v>
      </c>
      <c r="W22">
        <f>W20 - W21</f>
        <v>-10</v>
      </c>
      <c r="X22">
        <f>X20 - X21</f>
        <v>2</v>
      </c>
      <c r="Y22">
        <f>Y20 - Y21</f>
        <v>-10</v>
      </c>
      <c r="Z22">
        <f>Z20 - Z21</f>
        <v>0</v>
      </c>
      <c r="AA22">
        <f>AA20 - AA21</f>
        <v>-43</v>
      </c>
      <c r="AB22">
        <f>AB20 - AB21</f>
        <v>0</v>
      </c>
      <c r="AC22">
        <f>AC20 - AC21</f>
        <v>-9</v>
      </c>
      <c r="AD22">
        <f>AD20 - AD21</f>
        <v>-29</v>
      </c>
      <c r="AE22">
        <f>AE20 - AE21</f>
        <v>0</v>
      </c>
      <c r="AF22">
        <f>AF20 - AF21</f>
        <v>-6</v>
      </c>
      <c r="AG22">
        <f>AG20 - AG21</f>
        <v>-3</v>
      </c>
      <c r="AH22">
        <f>AH20 - AH21</f>
        <v>-4</v>
      </c>
      <c r="AI22">
        <f>AI20 - AI21</f>
        <v>-12</v>
      </c>
    </row>
    <row r="23" spans="1:35" x14ac:dyDescent="0.25">
      <c r="A23" t="s">
        <v>98</v>
      </c>
      <c r="B23">
        <f>_xlfn.T.TEST(B21:AI21, B20:AI20, 2, 1)</f>
        <v>1.2028853810884127E-3</v>
      </c>
    </row>
    <row r="24" spans="1:35" x14ac:dyDescent="0.25">
      <c r="A24" t="s">
        <v>99</v>
      </c>
      <c r="B24">
        <v>3.7769014018257822E-2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Cntrl-baseline</vt:lpstr>
      <vt:lpstr>Inter-baseline</vt:lpstr>
      <vt:lpstr>Cntrl-20week</vt:lpstr>
      <vt:lpstr>Inter-20week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2024-12-19T14:53:45Z</dcterms:created>
  <dcterms:modified xsi:type="dcterms:W3CDTF">2024-12-20T09:47:29Z</dcterms:modified>
</cp:coreProperties>
</file>