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https://testlivesalfordac-my.sharepoint.com/personal/s_preece_salford_ac_uk/Documents/My Documents/Project BEPKO-2/Feasibility study/Clinical outcome data analysis/Final outcome summary sheets/Tampa/"/>
    </mc:Choice>
  </mc:AlternateContent>
  <xr:revisionPtr revIDLastSave="17" documentId="11_AB280DA4C749703639F602C54FD8873DE70A926C" xr6:coauthVersionLast="47" xr6:coauthVersionMax="47" xr10:uidLastSave="{DE832E78-9A09-46E7-A09C-62FC7661B9AA}"/>
  <bookViews>
    <workbookView xWindow="-28920" yWindow="-120" windowWidth="29040" windowHeight="16440" xr2:uid="{00000000-000D-0000-FFFF-FFFF00000000}"/>
  </bookViews>
  <sheets>
    <sheet name="Summary" sheetId="1" r:id="rId1"/>
    <sheet name="Cntrl-baseline" sheetId="2" r:id="rId2"/>
    <sheet name="Inter-baseline" sheetId="3" r:id="rId3"/>
    <sheet name="Cntrl-8month" sheetId="4" r:id="rId4"/>
    <sheet name="Inter-8month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4" i="5" l="1"/>
  <c r="H26" i="5" s="1"/>
  <c r="H24" i="3"/>
  <c r="U24" i="5"/>
  <c r="U26" i="5" s="1"/>
  <c r="G24" i="5"/>
  <c r="G26" i="5" s="1"/>
  <c r="D24" i="4" l="1"/>
  <c r="T24" i="3"/>
  <c r="S24" i="3"/>
  <c r="O24" i="3"/>
  <c r="L24" i="3"/>
  <c r="G24" i="3"/>
  <c r="E24" i="3"/>
  <c r="D24" i="3"/>
  <c r="K24" i="2"/>
  <c r="D24" i="2"/>
  <c r="Z24" i="5" l="1"/>
  <c r="Z26" i="5" s="1"/>
  <c r="Y24" i="5"/>
  <c r="Y26" i="5" s="1"/>
  <c r="X24" i="5"/>
  <c r="X26" i="5" s="1"/>
  <c r="W24" i="5"/>
  <c r="W26" i="5" s="1"/>
  <c r="V24" i="5"/>
  <c r="V26" i="5" s="1"/>
  <c r="T24" i="5"/>
  <c r="T26" i="5" s="1"/>
  <c r="S24" i="5"/>
  <c r="S26" i="5" s="1"/>
  <c r="R24" i="5"/>
  <c r="R26" i="5" s="1"/>
  <c r="Q24" i="5"/>
  <c r="Q26" i="5" s="1"/>
  <c r="P24" i="5"/>
  <c r="P26" i="5" s="1"/>
  <c r="O24" i="5"/>
  <c r="O26" i="5" s="1"/>
  <c r="N24" i="5"/>
  <c r="N26" i="5" s="1"/>
  <c r="M24" i="5"/>
  <c r="M26" i="5" s="1"/>
  <c r="L24" i="5"/>
  <c r="L26" i="5" s="1"/>
  <c r="K24" i="5"/>
  <c r="K26" i="5" s="1"/>
  <c r="J24" i="5"/>
  <c r="J26" i="5" s="1"/>
  <c r="I24" i="5"/>
  <c r="I26" i="5" s="1"/>
  <c r="F24" i="5"/>
  <c r="F26" i="5" s="1"/>
  <c r="E24" i="5"/>
  <c r="E26" i="5" s="1"/>
  <c r="D24" i="5"/>
  <c r="D26" i="5" s="1"/>
  <c r="C24" i="5"/>
  <c r="B8" i="1" s="1"/>
  <c r="B24" i="5"/>
  <c r="U26" i="4"/>
  <c r="R26" i="4"/>
  <c r="Q26" i="4"/>
  <c r="M26" i="4"/>
  <c r="J26" i="4"/>
  <c r="I26" i="4"/>
  <c r="E26" i="4"/>
  <c r="B26" i="4"/>
  <c r="V24" i="4"/>
  <c r="V26" i="4" s="1"/>
  <c r="U24" i="4"/>
  <c r="T24" i="4"/>
  <c r="T26" i="4" s="1"/>
  <c r="S24" i="4"/>
  <c r="S26" i="4" s="1"/>
  <c r="R24" i="4"/>
  <c r="Q24" i="4"/>
  <c r="P24" i="4"/>
  <c r="P26" i="4" s="1"/>
  <c r="O24" i="4"/>
  <c r="O26" i="4" s="1"/>
  <c r="N24" i="4"/>
  <c r="N26" i="4" s="1"/>
  <c r="M24" i="4"/>
  <c r="L24" i="4"/>
  <c r="L26" i="4" s="1"/>
  <c r="K24" i="4"/>
  <c r="K26" i="4" s="1"/>
  <c r="J24" i="4"/>
  <c r="I24" i="4"/>
  <c r="H24" i="4"/>
  <c r="H26" i="4" s="1"/>
  <c r="G24" i="4"/>
  <c r="G26" i="4" s="1"/>
  <c r="F24" i="4"/>
  <c r="F26" i="4" s="1"/>
  <c r="E24" i="4"/>
  <c r="C24" i="4"/>
  <c r="C26" i="4" s="1"/>
  <c r="B24" i="4"/>
  <c r="B27" i="4" s="1"/>
  <c r="E13" i="1" s="1"/>
  <c r="Z24" i="3"/>
  <c r="Y24" i="3"/>
  <c r="X24" i="3"/>
  <c r="W24" i="3"/>
  <c r="V24" i="3"/>
  <c r="U24" i="3"/>
  <c r="R24" i="3"/>
  <c r="Q24" i="3"/>
  <c r="P24" i="3"/>
  <c r="N24" i="3"/>
  <c r="M24" i="3"/>
  <c r="K24" i="3"/>
  <c r="J24" i="3"/>
  <c r="I24" i="3"/>
  <c r="F24" i="3"/>
  <c r="C24" i="3"/>
  <c r="B24" i="3"/>
  <c r="V24" i="2"/>
  <c r="U24" i="2"/>
  <c r="T24" i="2"/>
  <c r="S24" i="2"/>
  <c r="R24" i="2"/>
  <c r="Q24" i="2"/>
  <c r="P24" i="2"/>
  <c r="O24" i="2"/>
  <c r="N24" i="2"/>
  <c r="M24" i="2"/>
  <c r="L24" i="2"/>
  <c r="J24" i="2"/>
  <c r="I24" i="2"/>
  <c r="H24" i="2"/>
  <c r="G24" i="2"/>
  <c r="F24" i="2"/>
  <c r="E24" i="2"/>
  <c r="C24" i="2"/>
  <c r="B24" i="2"/>
  <c r="F15" i="1"/>
  <c r="F13" i="1"/>
  <c r="C8" i="1"/>
  <c r="G7" i="1"/>
  <c r="F7" i="1"/>
  <c r="E7" i="1"/>
  <c r="D7" i="1"/>
  <c r="C7" i="1"/>
  <c r="B7" i="1"/>
  <c r="G5" i="1"/>
  <c r="F5" i="1"/>
  <c r="E5" i="1"/>
  <c r="D5" i="1"/>
  <c r="G4" i="1"/>
  <c r="F4" i="1"/>
  <c r="E4" i="1"/>
  <c r="D4" i="1"/>
  <c r="C4" i="1"/>
  <c r="B4" i="1"/>
  <c r="D8" i="1" l="1"/>
  <c r="D15" i="1" s="1"/>
  <c r="B27" i="5"/>
  <c r="E15" i="1" s="1"/>
  <c r="C26" i="5"/>
  <c r="E8" i="1"/>
  <c r="B15" i="1"/>
  <c r="B5" i="1"/>
  <c r="F8" i="1"/>
  <c r="C15" i="1"/>
  <c r="C5" i="1"/>
  <c r="G8" i="1"/>
  <c r="B26" i="5"/>
  <c r="D13" i="1" l="1"/>
  <c r="C13" i="1"/>
  <c r="B13" i="1"/>
</calcChain>
</file>

<file path=xl/sharedStrings.xml><?xml version="1.0" encoding="utf-8"?>
<sst xmlns="http://schemas.openxmlformats.org/spreadsheetml/2006/main" count="205" uniqueCount="107">
  <si>
    <t>Summary Statistics</t>
  </si>
  <si>
    <t>No</t>
  </si>
  <si>
    <t>Mean</t>
  </si>
  <si>
    <t>SD</t>
  </si>
  <si>
    <t>Min</t>
  </si>
  <si>
    <t>Max</t>
  </si>
  <si>
    <t>Range</t>
  </si>
  <si>
    <t>Cntrl - baseline</t>
  </si>
  <si>
    <t>Cntrl - 8month</t>
  </si>
  <si>
    <t>Inter - baseline</t>
  </si>
  <si>
    <t>Inter - 8month</t>
  </si>
  <si>
    <t>Change Statistics</t>
  </si>
  <si>
    <t>Absolute change</t>
  </si>
  <si>
    <t>Percentage change</t>
  </si>
  <si>
    <t>Effect size</t>
  </si>
  <si>
    <t>T-test</t>
  </si>
  <si>
    <t>Mann-Whitney</t>
  </si>
  <si>
    <t>Missing Participants</t>
  </si>
  <si>
    <t>2. Participant ID</t>
  </si>
  <si>
    <t>FS103</t>
  </si>
  <si>
    <t>FS105</t>
  </si>
  <si>
    <t>FS107</t>
  </si>
  <si>
    <t>FS110</t>
  </si>
  <si>
    <t>FS111</t>
  </si>
  <si>
    <t>FS114</t>
  </si>
  <si>
    <t>FS118</t>
  </si>
  <si>
    <t>FS121</t>
  </si>
  <si>
    <t>FS129</t>
  </si>
  <si>
    <t>FS130</t>
  </si>
  <si>
    <t>FS135</t>
  </si>
  <si>
    <t>FS201</t>
  </si>
  <si>
    <t>FS205</t>
  </si>
  <si>
    <t>FS207</t>
  </si>
  <si>
    <t>FS210</t>
  </si>
  <si>
    <t>FS213</t>
  </si>
  <si>
    <t>FS216</t>
  </si>
  <si>
    <t>FS309</t>
  </si>
  <si>
    <t>FS314</t>
  </si>
  <si>
    <t>FS319</t>
  </si>
  <si>
    <t>FS320</t>
  </si>
  <si>
    <t>1. Using the scale, please indicate how strongly you agree or disagree with these statements.</t>
  </si>
  <si>
    <t>1.1. 1. I'm afraid that I might injury myself if I exercise</t>
  </si>
  <si>
    <t>1.2. 2. If I were to try to overcome it, my pain would increase</t>
  </si>
  <si>
    <t>1.3. 3. My body is telling me I have something dangerously wrong</t>
  </si>
  <si>
    <t>1.4. 4. My pain would probably be relieved if I were to exercise</t>
  </si>
  <si>
    <t>1.5. 5. People aren't taking my medical condition seriously enough</t>
  </si>
  <si>
    <t>1.6. 6. My accident has put my body at risk for the rest of my life</t>
  </si>
  <si>
    <t>1.7. 7. Pain always means I have injured my body</t>
  </si>
  <si>
    <t>1.8. 8. Just because something aggravates my pain does not mean it is dangerous</t>
  </si>
  <si>
    <t>1.9. 9. I am afraid that I might injure myself accidentally</t>
  </si>
  <si>
    <t>1.10. 10. Simply being careful that I do not make any unnecessary movements is the safest thing I can do to prevent my pain from worsening</t>
  </si>
  <si>
    <t>1.11. 11. I wouldn't have this much pain if there weren't something potentially dangerous going on in my body</t>
  </si>
  <si>
    <t>1.12. 12. Although my condition is painful, I would be better off if I were physically active</t>
  </si>
  <si>
    <t>1.13. 13. Pain lets me know when to stop exercising so that I don't injure myself</t>
  </si>
  <si>
    <t>1.14. 14. It's really not safe for a person with a condition like mine to be physically active</t>
  </si>
  <si>
    <t>1.15. 15. I can't do all the things other people do because it's too easy for me to get injured</t>
  </si>
  <si>
    <t>1.16. 16. Even though something is causing me a lot of pain, I don't think it's actually dangerous</t>
  </si>
  <si>
    <t>1.17. 17. No one should have to exercise when he/she is in pain</t>
  </si>
  <si>
    <t>Totals</t>
  </si>
  <si>
    <t>FS102</t>
  </si>
  <si>
    <t>FS109</t>
  </si>
  <si>
    <t>FS113</t>
  </si>
  <si>
    <t>FS120</t>
  </si>
  <si>
    <t>FS128</t>
  </si>
  <si>
    <t>FS131</t>
  </si>
  <si>
    <t>FS202</t>
  </si>
  <si>
    <t>FS206</t>
  </si>
  <si>
    <t>FS209</t>
  </si>
  <si>
    <t>FS211</t>
  </si>
  <si>
    <t>FS220</t>
  </si>
  <si>
    <t>FS221</t>
  </si>
  <si>
    <t>FS228</t>
  </si>
  <si>
    <t>FS229</t>
  </si>
  <si>
    <t>FS230</t>
  </si>
  <si>
    <t>FS302</t>
  </si>
  <si>
    <t>FS303</t>
  </si>
  <si>
    <t>FS308</t>
  </si>
  <si>
    <t>FS310</t>
  </si>
  <si>
    <t>FS312</t>
  </si>
  <si>
    <t>FS313</t>
  </si>
  <si>
    <t>FS315</t>
  </si>
  <si>
    <t>FS322</t>
  </si>
  <si>
    <t>FS323</t>
  </si>
  <si>
    <t>17. Participant ID</t>
  </si>
  <si>
    <t>Q1</t>
  </si>
  <si>
    <t>Q2</t>
  </si>
  <si>
    <t>Q3</t>
  </si>
  <si>
    <t>Q4</t>
  </si>
  <si>
    <t>Q5</t>
  </si>
  <si>
    <t>Q6</t>
  </si>
  <si>
    <t>Q7</t>
  </si>
  <si>
    <t>Q8</t>
  </si>
  <si>
    <t>Q9</t>
  </si>
  <si>
    <t>Q10</t>
  </si>
  <si>
    <t>Q11</t>
  </si>
  <si>
    <t>Q12</t>
  </si>
  <si>
    <t>Q13</t>
  </si>
  <si>
    <t>Q14</t>
  </si>
  <si>
    <t>Q15</t>
  </si>
  <si>
    <t>Q16</t>
  </si>
  <si>
    <t>Q17</t>
  </si>
  <si>
    <t>Baseline Totals</t>
  </si>
  <si>
    <t>Diff. w.r.t. Baseline</t>
  </si>
  <si>
    <t>Paired t-test p-value</t>
  </si>
  <si>
    <t>Mann-Whitney U-test p-value</t>
  </si>
  <si>
    <t xml:space="preserve"> </t>
  </si>
  <si>
    <t>FS132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</si>
</sst>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%"/>
    <numFmt numFmtId="166" formatCode="0.000"/>
  </numFmts>
  <fonts count="3" x14ac:knownFonts="1">
    <font>
      <sz val="11"/>
      <color theme="1"/>
      <name val="Calibri"/>
      <family val="2"/>
      <scheme val="minor"/>
    </font>
    <font>
      <b/>
      <i/>
      <u/>
      <sz val="11"/>
      <name val="Calibri"/>
    </font>
    <font>
      <b/>
      <sz val="1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5"/>
  <sheetViews>
    <sheetView tabSelected="1" workbookViewId="0">
      <selection activeCell="F30" sqref="F30"/>
    </sheetView>
  </sheetViews>
  <sheetFormatPr defaultRowHeight="15" x14ac:dyDescent="0.25"/>
  <cols>
    <col min="1" max="1" width="30" customWidth="1"/>
    <col min="2" max="7" width="20" customWidth="1"/>
  </cols>
  <sheetData>
    <row r="1" spans="1:7" x14ac:dyDescent="0.25">
      <c r="A1" s="1" t="s">
        <v>0</v>
      </c>
    </row>
    <row r="2" spans="1:7" x14ac:dyDescent="0.25">
      <c r="A2" s="2"/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</row>
    <row r="4" spans="1:7" x14ac:dyDescent="0.25">
      <c r="A4" t="s">
        <v>7</v>
      </c>
      <c r="B4" s="3">
        <f>COUNT('Cntrl-8month'!B25:V25)</f>
        <v>20</v>
      </c>
      <c r="C4" s="4">
        <f>AVERAGE('Cntrl-8month'!B25:V25)</f>
        <v>40.25</v>
      </c>
      <c r="D4" s="4">
        <f>_xlfn.STDEV.S('Cntrl-8month'!B25:V25)</f>
        <v>5.8298235054985295</v>
      </c>
      <c r="E4" s="4">
        <f>MIN('Cntrl-8month'!B25:V25)</f>
        <v>23</v>
      </c>
      <c r="F4" s="4">
        <f>MAX('Cntrl-8month'!B25:V25)</f>
        <v>49</v>
      </c>
      <c r="G4" s="4">
        <f>MAX('Cntrl-8month'!B25:V25)-MIN('Cntrl-8month'!B25:V25)</f>
        <v>26</v>
      </c>
    </row>
    <row r="5" spans="1:7" x14ac:dyDescent="0.25">
      <c r="A5" t="s">
        <v>8</v>
      </c>
      <c r="B5" s="3">
        <f>COUNT('Cntrl-8month'!B24:V24)</f>
        <v>21</v>
      </c>
      <c r="C5" s="4">
        <f>AVERAGE('Cntrl-8month'!B24:V24)</f>
        <v>39.952380952380949</v>
      </c>
      <c r="D5" s="4">
        <f>_xlfn.STDEV.S('Cntrl-8month'!B24:V24)</f>
        <v>6.7266350464120679</v>
      </c>
      <c r="E5" s="4">
        <f>MIN('Cntrl-8month'!B24:V24)</f>
        <v>27</v>
      </c>
      <c r="F5" s="4">
        <f>MAX('Cntrl-8month'!B24:V24)</f>
        <v>57</v>
      </c>
      <c r="G5" s="4">
        <f>MAX('Cntrl-8month'!B24:V24)-MIN('Cntrl-8month'!B24:V24)</f>
        <v>30</v>
      </c>
    </row>
    <row r="7" spans="1:7" x14ac:dyDescent="0.25">
      <c r="A7" t="s">
        <v>9</v>
      </c>
      <c r="B7" s="3">
        <f>COUNT('Inter-8month'!B25:Z25)</f>
        <v>25</v>
      </c>
      <c r="C7" s="4">
        <f>AVERAGE('Inter-8month'!B25:Z25)</f>
        <v>36.44</v>
      </c>
      <c r="D7" s="4">
        <f>_xlfn.STDEV.S('Inter-8month'!B25:Z25)</f>
        <v>10.677390442737721</v>
      </c>
      <c r="E7" s="4">
        <f>MIN('Inter-8month'!B25:Z25)</f>
        <v>0</v>
      </c>
      <c r="F7" s="4">
        <f>MAX('Inter-8month'!B25:Z25)</f>
        <v>56</v>
      </c>
      <c r="G7" s="4">
        <f>MAX('Inter-8month'!B25:Z25)-MIN('Inter-8month'!B25:Z25)</f>
        <v>56</v>
      </c>
    </row>
    <row r="8" spans="1:7" x14ac:dyDescent="0.25">
      <c r="A8" t="s">
        <v>10</v>
      </c>
      <c r="B8" s="3">
        <f>COUNT('Inter-8month'!B24:Z24)</f>
        <v>25</v>
      </c>
      <c r="C8" s="4">
        <f>AVERAGE('Inter-8month'!B24:Z24)</f>
        <v>35.96</v>
      </c>
      <c r="D8" s="4">
        <f>_xlfn.STDEV.S('Inter-8month'!B24:Z24)</f>
        <v>9.0483884384642383</v>
      </c>
      <c r="E8" s="4">
        <f>MIN('Inter-8month'!B24:Z24)</f>
        <v>17</v>
      </c>
      <c r="F8" s="4">
        <f>MAX('Inter-8month'!B24:Z24)</f>
        <v>55</v>
      </c>
      <c r="G8" s="4">
        <f>MAX('Inter-8month'!B24:Z24)-MIN('Inter-8month'!B24:Z24)</f>
        <v>38</v>
      </c>
    </row>
    <row r="10" spans="1:7" x14ac:dyDescent="0.25">
      <c r="A10" s="1" t="s">
        <v>11</v>
      </c>
    </row>
    <row r="11" spans="1:7" x14ac:dyDescent="0.25">
      <c r="A11" s="2"/>
      <c r="B11" s="2" t="s">
        <v>12</v>
      </c>
      <c r="C11" s="2" t="s">
        <v>13</v>
      </c>
      <c r="D11" s="2" t="s">
        <v>14</v>
      </c>
      <c r="E11" s="2" t="s">
        <v>15</v>
      </c>
      <c r="F11" s="2" t="s">
        <v>16</v>
      </c>
      <c r="G11" s="2" t="s">
        <v>17</v>
      </c>
    </row>
    <row r="13" spans="1:7" x14ac:dyDescent="0.25">
      <c r="A13" t="s">
        <v>8</v>
      </c>
      <c r="B13" s="4">
        <f>C5-C4</f>
        <v>-0.297619047619051</v>
      </c>
      <c r="C13" s="5">
        <f>(C5-C4)/C4</f>
        <v>-7.3942620526472299E-3</v>
      </c>
      <c r="D13" s="6">
        <f>(C5-C4)/(SQRT((D4^2 + D5^2)/2))</f>
        <v>-4.7284485302912169E-2</v>
      </c>
      <c r="E13" s="7">
        <f>'Cntrl-8month'!B27</f>
        <v>0.82735897487147003</v>
      </c>
      <c r="F13" s="7">
        <f>'Cntrl-8month'!B28</f>
        <v>0.60505815551431164</v>
      </c>
    </row>
    <row r="15" spans="1:7" x14ac:dyDescent="0.25">
      <c r="A15" t="s">
        <v>10</v>
      </c>
      <c r="B15" s="4">
        <f>C8-C7</f>
        <v>-0.47999999999999687</v>
      </c>
      <c r="C15" s="5">
        <f>(C8-C7)/C7</f>
        <v>-1.3172338090010892E-2</v>
      </c>
      <c r="D15" s="6">
        <f>(C8-C7)/(SQRT((D7^2 + D8^2)/2))</f>
        <v>-4.8502172015472349E-2</v>
      </c>
      <c r="E15" s="7">
        <f>'Inter-8month'!B27</f>
        <v>0.84445279702354581</v>
      </c>
      <c r="F15" s="7">
        <f>'Inter-8month'!B28</f>
        <v>0.65702668927108865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24"/>
  <sheetViews>
    <sheetView workbookViewId="0">
      <selection activeCell="D1" sqref="D1:D1048576"/>
    </sheetView>
  </sheetViews>
  <sheetFormatPr defaultRowHeight="15" x14ac:dyDescent="0.25"/>
  <sheetData>
    <row r="1" spans="1:22" x14ac:dyDescent="0.25">
      <c r="A1" t="s">
        <v>18</v>
      </c>
      <c r="B1">
        <v>103</v>
      </c>
      <c r="C1">
        <v>105</v>
      </c>
      <c r="D1">
        <v>107</v>
      </c>
      <c r="E1">
        <v>110</v>
      </c>
      <c r="F1">
        <v>111</v>
      </c>
      <c r="G1">
        <v>114</v>
      </c>
      <c r="H1">
        <v>118</v>
      </c>
      <c r="I1">
        <v>121</v>
      </c>
      <c r="J1">
        <v>129</v>
      </c>
      <c r="K1">
        <v>130</v>
      </c>
      <c r="L1">
        <v>135</v>
      </c>
      <c r="M1">
        <v>201</v>
      </c>
      <c r="N1">
        <v>205</v>
      </c>
      <c r="O1">
        <v>207</v>
      </c>
      <c r="P1">
        <v>210</v>
      </c>
      <c r="Q1">
        <v>213</v>
      </c>
      <c r="R1">
        <v>216</v>
      </c>
      <c r="S1">
        <v>309</v>
      </c>
      <c r="T1">
        <v>314</v>
      </c>
      <c r="U1">
        <v>319</v>
      </c>
      <c r="V1">
        <v>320</v>
      </c>
    </row>
    <row r="2" spans="1:22" x14ac:dyDescent="0.25">
      <c r="A2" t="s">
        <v>18</v>
      </c>
      <c r="B2" t="s">
        <v>19</v>
      </c>
      <c r="C2" t="s">
        <v>20</v>
      </c>
      <c r="D2" t="s">
        <v>21</v>
      </c>
      <c r="E2" t="s">
        <v>22</v>
      </c>
      <c r="F2" t="s">
        <v>23</v>
      </c>
      <c r="G2" t="s">
        <v>24</v>
      </c>
      <c r="H2" t="s">
        <v>25</v>
      </c>
      <c r="I2" t="s">
        <v>26</v>
      </c>
      <c r="J2" t="s">
        <v>27</v>
      </c>
      <c r="K2" t="s">
        <v>28</v>
      </c>
      <c r="L2" t="s">
        <v>29</v>
      </c>
      <c r="M2" t="s">
        <v>30</v>
      </c>
      <c r="N2" t="s">
        <v>31</v>
      </c>
      <c r="O2" t="s">
        <v>32</v>
      </c>
      <c r="P2" t="s">
        <v>33</v>
      </c>
      <c r="Q2" t="s">
        <v>34</v>
      </c>
      <c r="R2" t="s">
        <v>35</v>
      </c>
      <c r="S2" t="s">
        <v>36</v>
      </c>
      <c r="T2" t="s">
        <v>37</v>
      </c>
      <c r="U2" t="s">
        <v>38</v>
      </c>
      <c r="V2" t="s">
        <v>39</v>
      </c>
    </row>
    <row r="5" spans="1:22" x14ac:dyDescent="0.25">
      <c r="A5" t="s">
        <v>40</v>
      </c>
    </row>
    <row r="6" spans="1:22" x14ac:dyDescent="0.25">
      <c r="A6" t="s">
        <v>41</v>
      </c>
      <c r="B6">
        <v>1</v>
      </c>
      <c r="C6">
        <v>2</v>
      </c>
      <c r="D6">
        <v>2</v>
      </c>
      <c r="E6">
        <v>3</v>
      </c>
      <c r="F6">
        <v>2</v>
      </c>
      <c r="G6">
        <v>3</v>
      </c>
      <c r="H6">
        <v>2</v>
      </c>
      <c r="I6">
        <v>2</v>
      </c>
      <c r="J6">
        <v>2</v>
      </c>
      <c r="K6">
        <v>3</v>
      </c>
      <c r="L6">
        <v>2</v>
      </c>
      <c r="M6">
        <v>3</v>
      </c>
      <c r="N6">
        <v>1</v>
      </c>
      <c r="O6">
        <v>2</v>
      </c>
      <c r="P6">
        <v>4</v>
      </c>
      <c r="Q6">
        <v>2</v>
      </c>
      <c r="R6">
        <v>1</v>
      </c>
      <c r="S6">
        <v>1</v>
      </c>
      <c r="T6">
        <v>2</v>
      </c>
      <c r="U6">
        <v>1</v>
      </c>
      <c r="V6">
        <v>3</v>
      </c>
    </row>
    <row r="7" spans="1:22" x14ac:dyDescent="0.25">
      <c r="A7" t="s">
        <v>42</v>
      </c>
      <c r="B7">
        <v>3</v>
      </c>
      <c r="C7">
        <v>2</v>
      </c>
      <c r="D7">
        <v>2</v>
      </c>
      <c r="E7">
        <v>4</v>
      </c>
      <c r="F7">
        <v>3</v>
      </c>
      <c r="G7">
        <v>3</v>
      </c>
      <c r="H7">
        <v>2</v>
      </c>
      <c r="I7">
        <v>3</v>
      </c>
      <c r="J7">
        <v>3</v>
      </c>
      <c r="K7">
        <v>3</v>
      </c>
      <c r="L7">
        <v>2</v>
      </c>
      <c r="M7">
        <v>2</v>
      </c>
      <c r="N7">
        <v>1</v>
      </c>
      <c r="O7">
        <v>2</v>
      </c>
      <c r="P7">
        <v>4</v>
      </c>
      <c r="Q7">
        <v>3</v>
      </c>
      <c r="R7">
        <v>1</v>
      </c>
      <c r="S7">
        <v>1</v>
      </c>
      <c r="T7">
        <v>2</v>
      </c>
      <c r="U7">
        <v>1</v>
      </c>
      <c r="V7">
        <v>3</v>
      </c>
    </row>
    <row r="8" spans="1:22" x14ac:dyDescent="0.25">
      <c r="A8" t="s">
        <v>43</v>
      </c>
      <c r="B8">
        <v>2</v>
      </c>
      <c r="C8">
        <v>2</v>
      </c>
      <c r="D8">
        <v>2</v>
      </c>
      <c r="E8">
        <v>2</v>
      </c>
      <c r="F8">
        <v>3</v>
      </c>
      <c r="G8">
        <v>3</v>
      </c>
      <c r="H8">
        <v>1</v>
      </c>
      <c r="I8">
        <v>1</v>
      </c>
      <c r="J8">
        <v>2</v>
      </c>
      <c r="K8">
        <v>3</v>
      </c>
      <c r="L8">
        <v>2</v>
      </c>
      <c r="M8">
        <v>2</v>
      </c>
      <c r="N8">
        <v>4</v>
      </c>
      <c r="O8">
        <v>3</v>
      </c>
      <c r="P8">
        <v>2</v>
      </c>
      <c r="Q8">
        <v>3</v>
      </c>
      <c r="R8">
        <v>1</v>
      </c>
      <c r="S8">
        <v>1</v>
      </c>
      <c r="T8">
        <v>2</v>
      </c>
      <c r="U8">
        <v>3</v>
      </c>
      <c r="V8">
        <v>3</v>
      </c>
    </row>
    <row r="9" spans="1:22" x14ac:dyDescent="0.25">
      <c r="A9" t="s">
        <v>44</v>
      </c>
      <c r="B9">
        <v>3</v>
      </c>
      <c r="C9">
        <v>3</v>
      </c>
      <c r="D9">
        <v>2</v>
      </c>
      <c r="E9">
        <v>2</v>
      </c>
      <c r="F9">
        <v>3</v>
      </c>
      <c r="G9">
        <v>3</v>
      </c>
      <c r="H9">
        <v>2</v>
      </c>
      <c r="I9">
        <v>3</v>
      </c>
      <c r="J9">
        <v>2</v>
      </c>
      <c r="K9">
        <v>2</v>
      </c>
      <c r="L9">
        <v>3</v>
      </c>
      <c r="M9">
        <v>3</v>
      </c>
      <c r="N9">
        <v>4</v>
      </c>
      <c r="O9">
        <v>3</v>
      </c>
      <c r="P9">
        <v>3</v>
      </c>
      <c r="Q9">
        <v>2</v>
      </c>
      <c r="R9">
        <v>4</v>
      </c>
      <c r="S9">
        <v>2</v>
      </c>
      <c r="T9">
        <v>4</v>
      </c>
      <c r="U9">
        <v>4</v>
      </c>
      <c r="V9">
        <v>3</v>
      </c>
    </row>
    <row r="10" spans="1:22" x14ac:dyDescent="0.25">
      <c r="A10" t="s">
        <v>45</v>
      </c>
      <c r="B10">
        <v>2</v>
      </c>
      <c r="C10">
        <v>2</v>
      </c>
      <c r="D10">
        <v>2</v>
      </c>
      <c r="E10">
        <v>3</v>
      </c>
      <c r="F10">
        <v>3</v>
      </c>
      <c r="G10">
        <v>3</v>
      </c>
      <c r="H10">
        <v>1</v>
      </c>
      <c r="I10">
        <v>2</v>
      </c>
      <c r="J10">
        <v>2</v>
      </c>
      <c r="K10">
        <v>2</v>
      </c>
      <c r="L10">
        <v>2</v>
      </c>
      <c r="M10">
        <v>1</v>
      </c>
      <c r="N10">
        <v>1</v>
      </c>
      <c r="O10">
        <v>2</v>
      </c>
      <c r="P10">
        <v>3</v>
      </c>
      <c r="Q10">
        <v>4</v>
      </c>
      <c r="R10">
        <v>4</v>
      </c>
      <c r="S10">
        <v>1</v>
      </c>
      <c r="T10">
        <v>1</v>
      </c>
      <c r="U10">
        <v>2</v>
      </c>
      <c r="V10">
        <v>4</v>
      </c>
    </row>
    <row r="11" spans="1:22" x14ac:dyDescent="0.25">
      <c r="A11" t="s">
        <v>46</v>
      </c>
      <c r="B11">
        <v>2</v>
      </c>
      <c r="C11">
        <v>2</v>
      </c>
      <c r="D11">
        <v>2</v>
      </c>
      <c r="E11">
        <v>2</v>
      </c>
      <c r="F11">
        <v>1</v>
      </c>
      <c r="G11">
        <v>2</v>
      </c>
      <c r="H11">
        <v>1</v>
      </c>
      <c r="I11">
        <v>1</v>
      </c>
      <c r="J11">
        <v>3</v>
      </c>
      <c r="K11">
        <v>2</v>
      </c>
      <c r="L11">
        <v>2</v>
      </c>
      <c r="M11">
        <v>1</v>
      </c>
      <c r="N11">
        <v>4</v>
      </c>
      <c r="O11">
        <v>2</v>
      </c>
      <c r="P11">
        <v>2</v>
      </c>
      <c r="Q11">
        <v>3</v>
      </c>
      <c r="R11">
        <v>1</v>
      </c>
      <c r="S11">
        <v>1</v>
      </c>
      <c r="T11">
        <v>2</v>
      </c>
      <c r="U11">
        <v>1</v>
      </c>
      <c r="V11">
        <v>2</v>
      </c>
    </row>
    <row r="12" spans="1:22" x14ac:dyDescent="0.25">
      <c r="A12" t="s">
        <v>47</v>
      </c>
      <c r="B12">
        <v>2</v>
      </c>
      <c r="C12">
        <v>2</v>
      </c>
      <c r="D12">
        <v>2</v>
      </c>
      <c r="E12">
        <v>2</v>
      </c>
      <c r="F12">
        <v>3</v>
      </c>
      <c r="G12">
        <v>2</v>
      </c>
      <c r="H12">
        <v>1</v>
      </c>
      <c r="I12">
        <v>2</v>
      </c>
      <c r="J12">
        <v>1</v>
      </c>
      <c r="K12">
        <v>3</v>
      </c>
      <c r="L12">
        <v>2</v>
      </c>
      <c r="M12">
        <v>2</v>
      </c>
      <c r="N12">
        <v>1</v>
      </c>
      <c r="O12">
        <v>2</v>
      </c>
      <c r="P12">
        <v>3</v>
      </c>
      <c r="Q12">
        <v>2</v>
      </c>
      <c r="R12">
        <v>1</v>
      </c>
      <c r="S12">
        <v>1</v>
      </c>
      <c r="T12">
        <v>2</v>
      </c>
      <c r="U12">
        <v>2</v>
      </c>
      <c r="V12">
        <v>2</v>
      </c>
    </row>
    <row r="13" spans="1:22" x14ac:dyDescent="0.25">
      <c r="A13" t="s">
        <v>48</v>
      </c>
      <c r="B13">
        <v>3</v>
      </c>
      <c r="C13">
        <v>3</v>
      </c>
      <c r="D13">
        <v>4</v>
      </c>
      <c r="E13">
        <v>3</v>
      </c>
      <c r="F13">
        <v>3</v>
      </c>
      <c r="G13">
        <v>3</v>
      </c>
      <c r="H13">
        <v>3</v>
      </c>
      <c r="I13">
        <v>3</v>
      </c>
      <c r="J13">
        <v>2</v>
      </c>
      <c r="K13">
        <v>2</v>
      </c>
      <c r="L13">
        <v>3</v>
      </c>
      <c r="M13">
        <v>2</v>
      </c>
      <c r="N13">
        <v>4</v>
      </c>
      <c r="O13">
        <v>3</v>
      </c>
      <c r="P13">
        <v>2</v>
      </c>
      <c r="Q13">
        <v>3</v>
      </c>
      <c r="R13">
        <v>4</v>
      </c>
      <c r="S13">
        <v>1</v>
      </c>
      <c r="T13">
        <v>3</v>
      </c>
      <c r="U13">
        <v>4</v>
      </c>
      <c r="V13">
        <v>2</v>
      </c>
    </row>
    <row r="14" spans="1:22" x14ac:dyDescent="0.25">
      <c r="A14" t="s">
        <v>49</v>
      </c>
      <c r="B14">
        <v>3</v>
      </c>
      <c r="C14">
        <v>1</v>
      </c>
      <c r="D14">
        <v>2</v>
      </c>
      <c r="E14">
        <v>2</v>
      </c>
      <c r="F14">
        <v>2</v>
      </c>
      <c r="G14">
        <v>3</v>
      </c>
      <c r="H14">
        <v>2</v>
      </c>
      <c r="I14">
        <v>2</v>
      </c>
      <c r="J14">
        <v>2</v>
      </c>
      <c r="K14">
        <v>3</v>
      </c>
      <c r="L14">
        <v>2</v>
      </c>
      <c r="M14">
        <v>3</v>
      </c>
      <c r="N14">
        <v>2</v>
      </c>
      <c r="O14">
        <v>2</v>
      </c>
      <c r="P14">
        <v>2</v>
      </c>
      <c r="Q14">
        <v>2</v>
      </c>
      <c r="R14">
        <v>3</v>
      </c>
      <c r="S14">
        <v>1</v>
      </c>
      <c r="T14">
        <v>3</v>
      </c>
      <c r="U14">
        <v>3</v>
      </c>
      <c r="V14">
        <v>2</v>
      </c>
    </row>
    <row r="15" spans="1:22" x14ac:dyDescent="0.25">
      <c r="A15" t="s">
        <v>50</v>
      </c>
      <c r="B15">
        <v>2</v>
      </c>
      <c r="C15">
        <v>3</v>
      </c>
      <c r="D15">
        <v>3</v>
      </c>
      <c r="E15">
        <v>3</v>
      </c>
      <c r="F15">
        <v>2</v>
      </c>
      <c r="G15">
        <v>3</v>
      </c>
      <c r="H15">
        <v>1</v>
      </c>
      <c r="I15">
        <v>3</v>
      </c>
      <c r="J15">
        <v>3</v>
      </c>
      <c r="K15">
        <v>3</v>
      </c>
      <c r="L15">
        <v>2</v>
      </c>
      <c r="M15">
        <v>3</v>
      </c>
      <c r="N15">
        <v>4</v>
      </c>
      <c r="O15">
        <v>3</v>
      </c>
      <c r="P15">
        <v>3</v>
      </c>
      <c r="Q15">
        <v>2</v>
      </c>
      <c r="R15">
        <v>4</v>
      </c>
      <c r="S15">
        <v>1</v>
      </c>
      <c r="T15">
        <v>2</v>
      </c>
      <c r="U15">
        <v>3</v>
      </c>
      <c r="V15">
        <v>3</v>
      </c>
    </row>
    <row r="16" spans="1:22" x14ac:dyDescent="0.25">
      <c r="A16" t="s">
        <v>51</v>
      </c>
      <c r="B16">
        <v>1</v>
      </c>
      <c r="C16">
        <v>2</v>
      </c>
      <c r="D16">
        <v>2</v>
      </c>
      <c r="E16">
        <v>2</v>
      </c>
      <c r="F16">
        <v>2</v>
      </c>
      <c r="G16">
        <v>3</v>
      </c>
      <c r="H16">
        <v>1</v>
      </c>
      <c r="I16">
        <v>2</v>
      </c>
      <c r="J16">
        <v>2</v>
      </c>
      <c r="K16">
        <v>3</v>
      </c>
      <c r="L16">
        <v>2</v>
      </c>
      <c r="M16">
        <v>2</v>
      </c>
      <c r="N16">
        <v>4</v>
      </c>
      <c r="O16">
        <v>3</v>
      </c>
      <c r="P16">
        <v>2</v>
      </c>
      <c r="Q16">
        <v>2</v>
      </c>
      <c r="R16">
        <v>2</v>
      </c>
      <c r="S16">
        <v>1</v>
      </c>
      <c r="T16">
        <v>2</v>
      </c>
      <c r="U16">
        <v>3</v>
      </c>
      <c r="V16">
        <v>3</v>
      </c>
    </row>
    <row r="17" spans="1:22" x14ac:dyDescent="0.25">
      <c r="A17" t="s">
        <v>52</v>
      </c>
      <c r="B17">
        <v>4</v>
      </c>
      <c r="C17">
        <v>4</v>
      </c>
      <c r="D17">
        <v>3</v>
      </c>
      <c r="E17">
        <v>2</v>
      </c>
      <c r="F17">
        <v>3</v>
      </c>
      <c r="G17">
        <v>3</v>
      </c>
      <c r="H17">
        <v>3</v>
      </c>
      <c r="I17">
        <v>2</v>
      </c>
      <c r="J17">
        <v>4</v>
      </c>
      <c r="K17">
        <v>2</v>
      </c>
      <c r="L17">
        <v>4</v>
      </c>
      <c r="M17">
        <v>3</v>
      </c>
      <c r="N17">
        <v>4</v>
      </c>
      <c r="O17">
        <v>3</v>
      </c>
      <c r="P17">
        <v>3</v>
      </c>
      <c r="Q17">
        <v>3</v>
      </c>
      <c r="R17">
        <v>4</v>
      </c>
      <c r="S17">
        <v>4</v>
      </c>
      <c r="T17">
        <v>4</v>
      </c>
      <c r="U17">
        <v>4</v>
      </c>
      <c r="V17">
        <v>3</v>
      </c>
    </row>
    <row r="18" spans="1:22" x14ac:dyDescent="0.25">
      <c r="A18" t="s">
        <v>53</v>
      </c>
      <c r="B18">
        <v>2</v>
      </c>
      <c r="C18">
        <v>3</v>
      </c>
      <c r="D18">
        <v>2</v>
      </c>
      <c r="E18">
        <v>3</v>
      </c>
      <c r="F18">
        <v>3</v>
      </c>
      <c r="G18">
        <v>3</v>
      </c>
      <c r="H18">
        <v>2</v>
      </c>
      <c r="I18">
        <v>3</v>
      </c>
      <c r="J18">
        <v>2</v>
      </c>
      <c r="K18">
        <v>3</v>
      </c>
      <c r="L18">
        <v>2</v>
      </c>
      <c r="M18">
        <v>3</v>
      </c>
      <c r="N18">
        <v>4</v>
      </c>
      <c r="O18">
        <v>3</v>
      </c>
      <c r="P18">
        <v>4</v>
      </c>
      <c r="Q18">
        <v>2</v>
      </c>
      <c r="R18">
        <v>3</v>
      </c>
      <c r="S18">
        <v>3</v>
      </c>
      <c r="T18">
        <v>2</v>
      </c>
      <c r="U18">
        <v>4</v>
      </c>
      <c r="V18">
        <v>3</v>
      </c>
    </row>
    <row r="19" spans="1:22" x14ac:dyDescent="0.25">
      <c r="A19" t="s">
        <v>54</v>
      </c>
      <c r="B19">
        <v>1</v>
      </c>
      <c r="C19">
        <v>1</v>
      </c>
      <c r="D19">
        <v>2</v>
      </c>
      <c r="E19">
        <v>2</v>
      </c>
      <c r="F19">
        <v>1</v>
      </c>
      <c r="G19">
        <v>2</v>
      </c>
      <c r="H19">
        <v>1</v>
      </c>
      <c r="I19">
        <v>2</v>
      </c>
      <c r="J19">
        <v>1</v>
      </c>
      <c r="K19">
        <v>2</v>
      </c>
      <c r="L19">
        <v>4</v>
      </c>
      <c r="M19">
        <v>2</v>
      </c>
      <c r="N19">
        <v>1</v>
      </c>
      <c r="O19">
        <v>2</v>
      </c>
      <c r="P19">
        <v>3</v>
      </c>
      <c r="Q19">
        <v>2</v>
      </c>
      <c r="R19">
        <v>1</v>
      </c>
      <c r="S19">
        <v>1</v>
      </c>
      <c r="T19">
        <v>1</v>
      </c>
      <c r="U19">
        <v>1</v>
      </c>
      <c r="V19">
        <v>2</v>
      </c>
    </row>
    <row r="20" spans="1:22" x14ac:dyDescent="0.25">
      <c r="A20" t="s">
        <v>55</v>
      </c>
      <c r="B20">
        <v>3</v>
      </c>
      <c r="C20">
        <v>3</v>
      </c>
      <c r="D20">
        <v>2</v>
      </c>
      <c r="E20">
        <v>2</v>
      </c>
      <c r="F20">
        <v>2</v>
      </c>
      <c r="G20">
        <v>2</v>
      </c>
      <c r="H20">
        <v>2</v>
      </c>
      <c r="I20">
        <v>2</v>
      </c>
      <c r="J20">
        <v>2</v>
      </c>
      <c r="K20">
        <v>3</v>
      </c>
      <c r="L20">
        <v>1</v>
      </c>
      <c r="M20">
        <v>3</v>
      </c>
      <c r="N20">
        <v>3</v>
      </c>
      <c r="O20">
        <v>3</v>
      </c>
      <c r="P20">
        <v>3</v>
      </c>
      <c r="Q20">
        <v>3</v>
      </c>
      <c r="R20">
        <v>3</v>
      </c>
      <c r="S20">
        <v>1</v>
      </c>
      <c r="T20">
        <v>1</v>
      </c>
      <c r="U20">
        <v>2</v>
      </c>
      <c r="V20">
        <v>2</v>
      </c>
    </row>
    <row r="21" spans="1:22" x14ac:dyDescent="0.25">
      <c r="A21" t="s">
        <v>56</v>
      </c>
      <c r="B21">
        <v>4</v>
      </c>
      <c r="C21">
        <v>2</v>
      </c>
      <c r="D21">
        <v>3</v>
      </c>
      <c r="E21">
        <v>3</v>
      </c>
      <c r="F21">
        <v>4</v>
      </c>
      <c r="G21">
        <v>3</v>
      </c>
      <c r="H21">
        <v>3</v>
      </c>
      <c r="I21">
        <v>3</v>
      </c>
      <c r="J21">
        <v>3</v>
      </c>
      <c r="K21">
        <v>3</v>
      </c>
      <c r="L21">
        <v>3</v>
      </c>
      <c r="M21">
        <v>3</v>
      </c>
      <c r="N21">
        <v>3</v>
      </c>
      <c r="O21">
        <v>3</v>
      </c>
      <c r="P21">
        <v>3</v>
      </c>
      <c r="Q21">
        <v>2</v>
      </c>
      <c r="R21">
        <v>3</v>
      </c>
      <c r="S21">
        <v>1</v>
      </c>
      <c r="T21">
        <v>3</v>
      </c>
      <c r="U21">
        <v>2</v>
      </c>
      <c r="V21">
        <v>2</v>
      </c>
    </row>
    <row r="22" spans="1:22" x14ac:dyDescent="0.25">
      <c r="A22" t="s">
        <v>57</v>
      </c>
      <c r="B22">
        <v>2</v>
      </c>
      <c r="C22">
        <v>1</v>
      </c>
      <c r="D22">
        <v>2</v>
      </c>
      <c r="E22">
        <v>3</v>
      </c>
      <c r="F22">
        <v>3</v>
      </c>
      <c r="G22">
        <v>3</v>
      </c>
      <c r="H22">
        <v>2</v>
      </c>
      <c r="I22">
        <v>2</v>
      </c>
      <c r="J22">
        <v>1</v>
      </c>
      <c r="K22">
        <v>2</v>
      </c>
      <c r="L22">
        <v>1</v>
      </c>
      <c r="M22">
        <v>2</v>
      </c>
      <c r="N22">
        <v>1</v>
      </c>
      <c r="O22">
        <v>2</v>
      </c>
      <c r="P22">
        <v>3</v>
      </c>
      <c r="Q22">
        <v>3</v>
      </c>
      <c r="R22">
        <v>2</v>
      </c>
      <c r="S22">
        <v>1</v>
      </c>
      <c r="T22">
        <v>1</v>
      </c>
      <c r="U22">
        <v>3</v>
      </c>
      <c r="V22">
        <v>2</v>
      </c>
    </row>
    <row r="24" spans="1:22" x14ac:dyDescent="0.25">
      <c r="A24" t="s">
        <v>58</v>
      </c>
      <c r="B24">
        <f t="shared" ref="B24:V24" si="0">SUM(B4:B22)</f>
        <v>40</v>
      </c>
      <c r="C24">
        <f t="shared" si="0"/>
        <v>38</v>
      </c>
      <c r="D24">
        <f t="shared" ref="D24" si="1">SUM(D4:D22)</f>
        <v>39</v>
      </c>
      <c r="E24">
        <f t="shared" si="0"/>
        <v>43</v>
      </c>
      <c r="F24">
        <f t="shared" si="0"/>
        <v>43</v>
      </c>
      <c r="G24">
        <f t="shared" si="0"/>
        <v>47</v>
      </c>
      <c r="H24">
        <f t="shared" si="0"/>
        <v>30</v>
      </c>
      <c r="I24">
        <f t="shared" si="0"/>
        <v>38</v>
      </c>
      <c r="J24">
        <f t="shared" si="0"/>
        <v>37</v>
      </c>
      <c r="K24">
        <f t="shared" ref="K24" si="2">SUM(K4:K22)</f>
        <v>44</v>
      </c>
      <c r="L24">
        <f t="shared" si="0"/>
        <v>39</v>
      </c>
      <c r="M24">
        <f t="shared" si="0"/>
        <v>40</v>
      </c>
      <c r="N24">
        <f t="shared" si="0"/>
        <v>46</v>
      </c>
      <c r="O24">
        <f t="shared" si="0"/>
        <v>43</v>
      </c>
      <c r="P24">
        <f t="shared" si="0"/>
        <v>49</v>
      </c>
      <c r="Q24">
        <f t="shared" si="0"/>
        <v>43</v>
      </c>
      <c r="R24">
        <f t="shared" si="0"/>
        <v>42</v>
      </c>
      <c r="S24">
        <f t="shared" si="0"/>
        <v>23</v>
      </c>
      <c r="T24">
        <f t="shared" si="0"/>
        <v>37</v>
      </c>
      <c r="U24">
        <f t="shared" si="0"/>
        <v>43</v>
      </c>
      <c r="V24">
        <f t="shared" si="0"/>
        <v>44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30"/>
  <sheetViews>
    <sheetView workbookViewId="0">
      <selection activeCell="H1" sqref="H1:H1048576"/>
    </sheetView>
  </sheetViews>
  <sheetFormatPr defaultRowHeight="15" x14ac:dyDescent="0.25"/>
  <sheetData>
    <row r="1" spans="1:26" x14ac:dyDescent="0.25">
      <c r="A1" t="s">
        <v>18</v>
      </c>
      <c r="B1">
        <v>102</v>
      </c>
      <c r="C1">
        <v>109</v>
      </c>
      <c r="D1">
        <v>113</v>
      </c>
      <c r="E1">
        <v>120</v>
      </c>
      <c r="F1">
        <v>128</v>
      </c>
      <c r="G1">
        <v>131</v>
      </c>
      <c r="H1">
        <v>132</v>
      </c>
      <c r="I1">
        <v>202</v>
      </c>
      <c r="J1">
        <v>206</v>
      </c>
      <c r="K1">
        <v>209</v>
      </c>
      <c r="L1">
        <v>211</v>
      </c>
      <c r="M1">
        <v>220</v>
      </c>
      <c r="N1">
        <v>221</v>
      </c>
      <c r="O1">
        <v>228</v>
      </c>
      <c r="P1">
        <v>229</v>
      </c>
      <c r="Q1">
        <v>230</v>
      </c>
      <c r="R1">
        <v>302</v>
      </c>
      <c r="S1">
        <v>303</v>
      </c>
      <c r="T1">
        <v>308</v>
      </c>
      <c r="U1">
        <v>310</v>
      </c>
      <c r="V1">
        <v>312</v>
      </c>
      <c r="W1">
        <v>313</v>
      </c>
      <c r="X1">
        <v>315</v>
      </c>
      <c r="Y1">
        <v>322</v>
      </c>
      <c r="Z1">
        <v>323</v>
      </c>
    </row>
    <row r="2" spans="1:26" x14ac:dyDescent="0.25">
      <c r="A2" t="s">
        <v>18</v>
      </c>
      <c r="B2" t="s">
        <v>59</v>
      </c>
      <c r="C2" t="s">
        <v>60</v>
      </c>
      <c r="D2" t="s">
        <v>61</v>
      </c>
      <c r="E2" t="s">
        <v>62</v>
      </c>
      <c r="F2" t="s">
        <v>63</v>
      </c>
      <c r="G2" t="s">
        <v>64</v>
      </c>
      <c r="H2" t="s">
        <v>106</v>
      </c>
      <c r="I2" t="s">
        <v>65</v>
      </c>
      <c r="J2" t="s">
        <v>66</v>
      </c>
      <c r="K2" t="s">
        <v>67</v>
      </c>
      <c r="L2" t="s">
        <v>68</v>
      </c>
      <c r="M2" t="s">
        <v>69</v>
      </c>
      <c r="N2" t="s">
        <v>70</v>
      </c>
      <c r="O2" t="s">
        <v>71</v>
      </c>
      <c r="P2" t="s">
        <v>72</v>
      </c>
      <c r="Q2" t="s">
        <v>73</v>
      </c>
      <c r="R2" t="s">
        <v>74</v>
      </c>
      <c r="S2" t="s">
        <v>75</v>
      </c>
      <c r="T2" t="s">
        <v>76</v>
      </c>
      <c r="U2" t="s">
        <v>77</v>
      </c>
      <c r="V2" t="s">
        <v>78</v>
      </c>
      <c r="W2" t="s">
        <v>79</v>
      </c>
      <c r="X2" t="s">
        <v>80</v>
      </c>
      <c r="Y2" t="s">
        <v>81</v>
      </c>
      <c r="Z2" t="s">
        <v>82</v>
      </c>
    </row>
    <row r="5" spans="1:26" x14ac:dyDescent="0.25">
      <c r="A5" t="s">
        <v>40</v>
      </c>
    </row>
    <row r="6" spans="1:26" x14ac:dyDescent="0.25">
      <c r="A6" t="s">
        <v>41</v>
      </c>
      <c r="B6">
        <v>3</v>
      </c>
      <c r="C6">
        <v>3</v>
      </c>
      <c r="D6">
        <v>1</v>
      </c>
      <c r="E6">
        <v>2</v>
      </c>
      <c r="F6">
        <v>2</v>
      </c>
      <c r="G6">
        <v>2</v>
      </c>
      <c r="H6">
        <v>2</v>
      </c>
      <c r="I6">
        <v>1</v>
      </c>
      <c r="J6">
        <v>3</v>
      </c>
      <c r="K6">
        <v>2</v>
      </c>
      <c r="L6">
        <v>2</v>
      </c>
      <c r="M6">
        <v>3</v>
      </c>
      <c r="N6">
        <v>2</v>
      </c>
      <c r="O6">
        <v>1</v>
      </c>
      <c r="P6">
        <v>3</v>
      </c>
      <c r="Q6">
        <v>2</v>
      </c>
      <c r="R6">
        <v>2</v>
      </c>
      <c r="S6">
        <v>2</v>
      </c>
      <c r="T6">
        <v>1</v>
      </c>
      <c r="U6">
        <v>3</v>
      </c>
      <c r="V6">
        <v>2</v>
      </c>
      <c r="W6">
        <v>2</v>
      </c>
      <c r="X6">
        <v>3</v>
      </c>
      <c r="Y6">
        <v>2</v>
      </c>
      <c r="Z6">
        <v>3</v>
      </c>
    </row>
    <row r="7" spans="1:26" x14ac:dyDescent="0.25">
      <c r="A7" t="s">
        <v>42</v>
      </c>
      <c r="B7">
        <v>3</v>
      </c>
      <c r="C7">
        <v>3</v>
      </c>
      <c r="D7">
        <v>2</v>
      </c>
      <c r="E7">
        <v>2</v>
      </c>
      <c r="F7">
        <v>3</v>
      </c>
      <c r="G7">
        <v>2</v>
      </c>
      <c r="H7">
        <v>2</v>
      </c>
      <c r="I7">
        <v>1</v>
      </c>
      <c r="J7">
        <v>1</v>
      </c>
      <c r="K7">
        <v>2</v>
      </c>
      <c r="L7">
        <v>2</v>
      </c>
      <c r="M7">
        <v>4</v>
      </c>
      <c r="N7">
        <v>2</v>
      </c>
      <c r="O7">
        <v>1</v>
      </c>
      <c r="P7">
        <v>3</v>
      </c>
      <c r="Q7">
        <v>2</v>
      </c>
      <c r="R7">
        <v>4</v>
      </c>
      <c r="S7">
        <v>2</v>
      </c>
      <c r="T7">
        <v>3</v>
      </c>
      <c r="U7">
        <v>4</v>
      </c>
      <c r="V7">
        <v>2</v>
      </c>
      <c r="W7">
        <v>2</v>
      </c>
      <c r="X7">
        <v>2</v>
      </c>
      <c r="Y7">
        <v>2</v>
      </c>
      <c r="Z7">
        <v>3</v>
      </c>
    </row>
    <row r="8" spans="1:26" x14ac:dyDescent="0.25">
      <c r="A8" t="s">
        <v>43</v>
      </c>
      <c r="B8">
        <v>2</v>
      </c>
      <c r="C8">
        <v>3</v>
      </c>
      <c r="D8">
        <v>2</v>
      </c>
      <c r="E8">
        <v>4</v>
      </c>
      <c r="F8">
        <v>2</v>
      </c>
      <c r="G8">
        <v>2</v>
      </c>
      <c r="H8">
        <v>2</v>
      </c>
      <c r="I8">
        <v>1</v>
      </c>
      <c r="J8">
        <v>1</v>
      </c>
      <c r="K8">
        <v>2</v>
      </c>
      <c r="L8">
        <v>1</v>
      </c>
      <c r="M8">
        <v>3</v>
      </c>
      <c r="N8">
        <v>3</v>
      </c>
      <c r="O8">
        <v>3</v>
      </c>
      <c r="P8">
        <v>3</v>
      </c>
      <c r="Q8">
        <v>4</v>
      </c>
      <c r="R8">
        <v>3</v>
      </c>
      <c r="S8">
        <v>2</v>
      </c>
      <c r="T8">
        <v>2</v>
      </c>
      <c r="U8">
        <v>4</v>
      </c>
      <c r="V8">
        <v>2</v>
      </c>
      <c r="W8">
        <v>2</v>
      </c>
      <c r="X8">
        <v>2</v>
      </c>
      <c r="Y8">
        <v>1</v>
      </c>
      <c r="Z8">
        <v>2</v>
      </c>
    </row>
    <row r="9" spans="1:26" x14ac:dyDescent="0.25">
      <c r="A9" t="s">
        <v>44</v>
      </c>
      <c r="B9">
        <v>2</v>
      </c>
      <c r="C9">
        <v>3</v>
      </c>
      <c r="D9">
        <v>3</v>
      </c>
      <c r="E9">
        <v>3</v>
      </c>
      <c r="F9">
        <v>3</v>
      </c>
      <c r="G9">
        <v>2</v>
      </c>
      <c r="H9">
        <v>3</v>
      </c>
      <c r="I9">
        <v>2</v>
      </c>
      <c r="J9">
        <v>3</v>
      </c>
      <c r="K9">
        <v>3</v>
      </c>
      <c r="L9">
        <v>2</v>
      </c>
      <c r="M9">
        <v>2</v>
      </c>
      <c r="N9">
        <v>3</v>
      </c>
      <c r="O9">
        <v>1</v>
      </c>
      <c r="P9">
        <v>1</v>
      </c>
      <c r="Q9">
        <v>3</v>
      </c>
      <c r="R9">
        <v>3</v>
      </c>
      <c r="S9">
        <v>4</v>
      </c>
      <c r="T9">
        <v>3</v>
      </c>
      <c r="U9">
        <v>3</v>
      </c>
      <c r="V9">
        <v>2</v>
      </c>
      <c r="W9">
        <v>2</v>
      </c>
      <c r="X9">
        <v>2</v>
      </c>
      <c r="Y9">
        <v>3</v>
      </c>
      <c r="Z9">
        <v>3</v>
      </c>
    </row>
    <row r="10" spans="1:26" x14ac:dyDescent="0.25">
      <c r="A10" t="s">
        <v>45</v>
      </c>
      <c r="B10">
        <v>2</v>
      </c>
      <c r="C10">
        <v>4</v>
      </c>
      <c r="D10">
        <v>3</v>
      </c>
      <c r="E10">
        <v>2</v>
      </c>
      <c r="F10">
        <v>3</v>
      </c>
      <c r="G10">
        <v>3</v>
      </c>
      <c r="H10">
        <v>3</v>
      </c>
      <c r="I10">
        <v>1</v>
      </c>
      <c r="J10">
        <v>1</v>
      </c>
      <c r="K10">
        <v>1</v>
      </c>
      <c r="L10">
        <v>1</v>
      </c>
      <c r="M10">
        <v>2</v>
      </c>
      <c r="N10">
        <v>1</v>
      </c>
      <c r="O10">
        <v>1</v>
      </c>
      <c r="P10">
        <v>3</v>
      </c>
      <c r="Q10">
        <v>2</v>
      </c>
      <c r="R10">
        <v>2</v>
      </c>
      <c r="S10">
        <v>2</v>
      </c>
      <c r="T10">
        <v>3</v>
      </c>
      <c r="U10">
        <v>1</v>
      </c>
      <c r="V10">
        <v>2</v>
      </c>
      <c r="W10">
        <v>2</v>
      </c>
      <c r="X10">
        <v>1</v>
      </c>
      <c r="Y10">
        <v>2</v>
      </c>
      <c r="Z10">
        <v>3</v>
      </c>
    </row>
    <row r="11" spans="1:26" x14ac:dyDescent="0.25">
      <c r="A11" t="s">
        <v>46</v>
      </c>
      <c r="B11">
        <v>1</v>
      </c>
      <c r="C11">
        <v>4</v>
      </c>
      <c r="D11">
        <v>2</v>
      </c>
      <c r="E11">
        <v>2</v>
      </c>
      <c r="F11">
        <v>1</v>
      </c>
      <c r="G11">
        <v>2</v>
      </c>
      <c r="H11">
        <v>3</v>
      </c>
      <c r="I11">
        <v>1</v>
      </c>
      <c r="J11">
        <v>1</v>
      </c>
      <c r="K11">
        <v>1</v>
      </c>
      <c r="L11">
        <v>2</v>
      </c>
      <c r="M11">
        <v>3</v>
      </c>
      <c r="N11">
        <v>2</v>
      </c>
      <c r="O11">
        <v>2</v>
      </c>
      <c r="P11">
        <v>1</v>
      </c>
      <c r="Q11">
        <v>4</v>
      </c>
      <c r="R11">
        <v>1</v>
      </c>
      <c r="S11">
        <v>2</v>
      </c>
      <c r="T11">
        <v>2</v>
      </c>
      <c r="U11">
        <v>4</v>
      </c>
      <c r="V11">
        <v>2</v>
      </c>
      <c r="W11">
        <v>1</v>
      </c>
      <c r="X11">
        <v>2</v>
      </c>
      <c r="Y11">
        <v>2</v>
      </c>
      <c r="Z11">
        <v>4</v>
      </c>
    </row>
    <row r="12" spans="1:26" x14ac:dyDescent="0.25">
      <c r="A12" t="s">
        <v>47</v>
      </c>
      <c r="B12">
        <v>2</v>
      </c>
      <c r="C12">
        <v>4</v>
      </c>
      <c r="D12">
        <v>2</v>
      </c>
      <c r="E12">
        <v>2</v>
      </c>
      <c r="F12">
        <v>1</v>
      </c>
      <c r="G12">
        <v>2</v>
      </c>
      <c r="H12">
        <v>3</v>
      </c>
      <c r="I12">
        <v>1</v>
      </c>
      <c r="J12">
        <v>1</v>
      </c>
      <c r="K12">
        <v>2</v>
      </c>
      <c r="L12">
        <v>1</v>
      </c>
      <c r="M12">
        <v>1</v>
      </c>
      <c r="N12">
        <v>2</v>
      </c>
      <c r="O12">
        <v>1</v>
      </c>
      <c r="P12">
        <v>3</v>
      </c>
      <c r="Q12">
        <v>2</v>
      </c>
      <c r="R12">
        <v>3</v>
      </c>
      <c r="S12">
        <v>2</v>
      </c>
      <c r="T12">
        <v>2</v>
      </c>
      <c r="U12">
        <v>3</v>
      </c>
      <c r="V12">
        <v>3</v>
      </c>
      <c r="W12">
        <v>2</v>
      </c>
      <c r="X12">
        <v>1</v>
      </c>
      <c r="Y12">
        <v>2</v>
      </c>
      <c r="Z12">
        <v>3</v>
      </c>
    </row>
    <row r="13" spans="1:26" x14ac:dyDescent="0.25">
      <c r="A13" t="s">
        <v>48</v>
      </c>
      <c r="B13">
        <v>2</v>
      </c>
      <c r="C13">
        <v>3</v>
      </c>
      <c r="D13">
        <v>3</v>
      </c>
      <c r="E13">
        <v>3</v>
      </c>
      <c r="F13">
        <v>3</v>
      </c>
      <c r="G13">
        <v>3</v>
      </c>
      <c r="H13">
        <v>3</v>
      </c>
      <c r="I13">
        <v>4</v>
      </c>
      <c r="J13">
        <v>3</v>
      </c>
      <c r="K13">
        <v>3</v>
      </c>
      <c r="L13">
        <v>1</v>
      </c>
      <c r="M13">
        <v>1</v>
      </c>
      <c r="N13">
        <v>3</v>
      </c>
      <c r="O13">
        <v>1</v>
      </c>
      <c r="P13">
        <v>1</v>
      </c>
      <c r="Q13">
        <v>1</v>
      </c>
      <c r="R13">
        <v>2</v>
      </c>
      <c r="S13">
        <v>4</v>
      </c>
      <c r="T13">
        <v>1</v>
      </c>
      <c r="U13">
        <v>1</v>
      </c>
      <c r="V13">
        <v>2</v>
      </c>
      <c r="W13">
        <v>3</v>
      </c>
      <c r="X13">
        <v>2</v>
      </c>
      <c r="Y13">
        <v>2</v>
      </c>
      <c r="Z13">
        <v>3</v>
      </c>
    </row>
    <row r="14" spans="1:26" x14ac:dyDescent="0.25">
      <c r="A14" t="s">
        <v>49</v>
      </c>
      <c r="B14">
        <v>1</v>
      </c>
      <c r="C14">
        <v>3</v>
      </c>
      <c r="D14">
        <v>3</v>
      </c>
      <c r="E14">
        <v>3</v>
      </c>
      <c r="F14">
        <v>2</v>
      </c>
      <c r="G14">
        <v>2</v>
      </c>
      <c r="H14">
        <v>3</v>
      </c>
      <c r="I14">
        <v>2</v>
      </c>
      <c r="J14">
        <v>3</v>
      </c>
      <c r="K14">
        <v>3</v>
      </c>
      <c r="L14">
        <v>3</v>
      </c>
      <c r="M14">
        <v>3</v>
      </c>
      <c r="N14">
        <v>2</v>
      </c>
      <c r="O14">
        <v>1</v>
      </c>
      <c r="P14">
        <v>3</v>
      </c>
      <c r="Q14">
        <v>3</v>
      </c>
      <c r="R14">
        <v>4</v>
      </c>
      <c r="S14">
        <v>2</v>
      </c>
      <c r="T14">
        <v>4</v>
      </c>
      <c r="U14">
        <v>1</v>
      </c>
      <c r="V14">
        <v>3</v>
      </c>
      <c r="W14">
        <v>2</v>
      </c>
      <c r="X14">
        <v>4</v>
      </c>
      <c r="Y14">
        <v>2</v>
      </c>
      <c r="Z14">
        <v>3</v>
      </c>
    </row>
    <row r="15" spans="1:26" x14ac:dyDescent="0.25">
      <c r="A15" t="s">
        <v>50</v>
      </c>
      <c r="B15">
        <v>3</v>
      </c>
      <c r="C15">
        <v>3</v>
      </c>
      <c r="D15">
        <v>2</v>
      </c>
      <c r="E15">
        <v>3</v>
      </c>
      <c r="F15">
        <v>3</v>
      </c>
      <c r="G15">
        <v>3</v>
      </c>
      <c r="H15">
        <v>2</v>
      </c>
      <c r="I15">
        <v>1</v>
      </c>
      <c r="J15">
        <v>1</v>
      </c>
      <c r="K15">
        <v>2</v>
      </c>
      <c r="L15">
        <v>3</v>
      </c>
      <c r="M15">
        <v>2</v>
      </c>
      <c r="N15">
        <v>2</v>
      </c>
      <c r="O15">
        <v>1</v>
      </c>
      <c r="P15">
        <v>4</v>
      </c>
      <c r="Q15">
        <v>3</v>
      </c>
      <c r="R15">
        <v>4</v>
      </c>
      <c r="S15">
        <v>2</v>
      </c>
      <c r="T15">
        <v>4</v>
      </c>
      <c r="U15">
        <v>3</v>
      </c>
      <c r="V15">
        <v>2</v>
      </c>
      <c r="W15">
        <v>2</v>
      </c>
      <c r="X15">
        <v>2</v>
      </c>
      <c r="Y15">
        <v>3</v>
      </c>
      <c r="Z15">
        <v>2</v>
      </c>
    </row>
    <row r="16" spans="1:26" x14ac:dyDescent="0.25">
      <c r="A16" t="s">
        <v>51</v>
      </c>
      <c r="B16">
        <v>1</v>
      </c>
      <c r="C16">
        <v>3</v>
      </c>
      <c r="D16">
        <v>2</v>
      </c>
      <c r="E16">
        <v>2</v>
      </c>
      <c r="F16">
        <v>2</v>
      </c>
      <c r="G16">
        <v>2</v>
      </c>
      <c r="H16">
        <v>2</v>
      </c>
      <c r="I16">
        <v>1</v>
      </c>
      <c r="J16">
        <v>1</v>
      </c>
      <c r="K16">
        <v>1</v>
      </c>
      <c r="L16">
        <v>3</v>
      </c>
      <c r="M16">
        <v>1</v>
      </c>
      <c r="N16">
        <v>2</v>
      </c>
      <c r="O16">
        <v>1</v>
      </c>
      <c r="P16">
        <v>3</v>
      </c>
      <c r="Q16">
        <v>3</v>
      </c>
      <c r="R16">
        <v>3</v>
      </c>
      <c r="S16">
        <v>2</v>
      </c>
      <c r="T16">
        <v>3</v>
      </c>
      <c r="U16">
        <v>3</v>
      </c>
      <c r="V16">
        <v>2</v>
      </c>
      <c r="W16">
        <v>2</v>
      </c>
      <c r="X16">
        <v>1</v>
      </c>
      <c r="Y16">
        <v>2</v>
      </c>
      <c r="Z16">
        <v>2</v>
      </c>
    </row>
    <row r="17" spans="1:26" x14ac:dyDescent="0.25">
      <c r="A17" t="s">
        <v>52</v>
      </c>
      <c r="B17">
        <v>2</v>
      </c>
      <c r="C17">
        <v>4</v>
      </c>
      <c r="D17">
        <v>2</v>
      </c>
      <c r="E17">
        <v>3</v>
      </c>
      <c r="F17">
        <v>3</v>
      </c>
      <c r="G17">
        <v>2</v>
      </c>
      <c r="H17">
        <v>3</v>
      </c>
      <c r="I17">
        <v>3</v>
      </c>
      <c r="J17">
        <v>3</v>
      </c>
      <c r="K17">
        <v>3</v>
      </c>
      <c r="L17">
        <v>3</v>
      </c>
      <c r="M17">
        <v>4</v>
      </c>
      <c r="N17">
        <v>3</v>
      </c>
      <c r="O17">
        <v>1</v>
      </c>
      <c r="P17">
        <v>1</v>
      </c>
      <c r="Q17">
        <v>3</v>
      </c>
      <c r="R17">
        <v>4</v>
      </c>
      <c r="S17">
        <v>4</v>
      </c>
      <c r="T17">
        <v>1</v>
      </c>
      <c r="U17">
        <v>3</v>
      </c>
      <c r="V17">
        <v>2</v>
      </c>
      <c r="W17">
        <v>3</v>
      </c>
      <c r="X17">
        <v>3</v>
      </c>
      <c r="Y17">
        <v>1</v>
      </c>
      <c r="Z17">
        <v>4</v>
      </c>
    </row>
    <row r="18" spans="1:26" x14ac:dyDescent="0.25">
      <c r="A18" t="s">
        <v>53</v>
      </c>
      <c r="B18">
        <v>3</v>
      </c>
      <c r="C18">
        <v>4</v>
      </c>
      <c r="D18">
        <v>3</v>
      </c>
      <c r="E18">
        <v>3</v>
      </c>
      <c r="F18">
        <v>3</v>
      </c>
      <c r="G18">
        <v>2</v>
      </c>
      <c r="H18">
        <v>3</v>
      </c>
      <c r="I18">
        <v>1</v>
      </c>
      <c r="J18">
        <v>1</v>
      </c>
      <c r="K18">
        <v>2</v>
      </c>
      <c r="L18">
        <v>4</v>
      </c>
      <c r="M18">
        <v>2</v>
      </c>
      <c r="N18">
        <v>3</v>
      </c>
      <c r="O18">
        <v>1</v>
      </c>
      <c r="P18">
        <v>3</v>
      </c>
      <c r="Q18">
        <v>3</v>
      </c>
      <c r="R18">
        <v>4</v>
      </c>
      <c r="S18">
        <v>2</v>
      </c>
      <c r="T18">
        <v>3</v>
      </c>
      <c r="U18">
        <v>3</v>
      </c>
      <c r="V18">
        <v>2</v>
      </c>
      <c r="W18">
        <v>3</v>
      </c>
      <c r="X18">
        <v>2</v>
      </c>
      <c r="Y18">
        <v>3</v>
      </c>
      <c r="Z18">
        <v>3</v>
      </c>
    </row>
    <row r="19" spans="1:26" x14ac:dyDescent="0.25">
      <c r="A19" t="s">
        <v>54</v>
      </c>
      <c r="B19">
        <v>1</v>
      </c>
      <c r="C19">
        <v>2</v>
      </c>
      <c r="D19">
        <v>1</v>
      </c>
      <c r="E19">
        <v>2</v>
      </c>
      <c r="F19">
        <v>2</v>
      </c>
      <c r="G19">
        <v>3</v>
      </c>
      <c r="H19">
        <v>1</v>
      </c>
      <c r="I19">
        <v>1</v>
      </c>
      <c r="J19">
        <v>1</v>
      </c>
      <c r="K19">
        <v>1</v>
      </c>
      <c r="L19">
        <v>4</v>
      </c>
      <c r="M19">
        <v>1</v>
      </c>
      <c r="N19">
        <v>2</v>
      </c>
      <c r="O19">
        <v>3</v>
      </c>
      <c r="P19">
        <v>3</v>
      </c>
      <c r="Q19">
        <v>1</v>
      </c>
      <c r="R19">
        <v>4</v>
      </c>
      <c r="S19">
        <v>2</v>
      </c>
      <c r="T19">
        <v>1</v>
      </c>
      <c r="U19">
        <v>1</v>
      </c>
      <c r="V19">
        <v>2</v>
      </c>
      <c r="W19">
        <v>1</v>
      </c>
      <c r="X19">
        <v>1</v>
      </c>
      <c r="Y19">
        <v>1</v>
      </c>
      <c r="Z19">
        <v>2</v>
      </c>
    </row>
    <row r="20" spans="1:26" x14ac:dyDescent="0.25">
      <c r="A20" t="s">
        <v>55</v>
      </c>
      <c r="B20">
        <v>2</v>
      </c>
      <c r="C20">
        <v>4</v>
      </c>
      <c r="D20">
        <v>2</v>
      </c>
      <c r="E20">
        <v>2</v>
      </c>
      <c r="F20">
        <v>2</v>
      </c>
      <c r="G20">
        <v>3</v>
      </c>
      <c r="H20">
        <v>2</v>
      </c>
      <c r="I20">
        <v>1</v>
      </c>
      <c r="J20">
        <v>1</v>
      </c>
      <c r="K20">
        <v>2</v>
      </c>
      <c r="L20">
        <v>3</v>
      </c>
      <c r="M20">
        <v>2</v>
      </c>
      <c r="N20">
        <v>2</v>
      </c>
      <c r="O20">
        <v>1</v>
      </c>
      <c r="P20">
        <v>3</v>
      </c>
      <c r="Q20">
        <v>3</v>
      </c>
      <c r="R20">
        <v>4</v>
      </c>
      <c r="S20">
        <v>2</v>
      </c>
      <c r="T20">
        <v>1</v>
      </c>
      <c r="U20">
        <v>2</v>
      </c>
      <c r="V20">
        <v>3</v>
      </c>
      <c r="W20">
        <v>2</v>
      </c>
      <c r="X20">
        <v>2</v>
      </c>
      <c r="Y20">
        <v>1</v>
      </c>
      <c r="Z20">
        <v>3</v>
      </c>
    </row>
    <row r="21" spans="1:26" x14ac:dyDescent="0.25">
      <c r="A21" t="s">
        <v>56</v>
      </c>
      <c r="B21">
        <v>3</v>
      </c>
      <c r="C21">
        <v>2</v>
      </c>
      <c r="D21">
        <v>3</v>
      </c>
      <c r="E21">
        <v>1</v>
      </c>
      <c r="F21">
        <v>3</v>
      </c>
      <c r="G21">
        <v>2</v>
      </c>
      <c r="H21">
        <v>2</v>
      </c>
      <c r="I21">
        <v>4</v>
      </c>
      <c r="J21">
        <v>1</v>
      </c>
      <c r="K21">
        <v>3</v>
      </c>
      <c r="L21">
        <v>3</v>
      </c>
      <c r="M21">
        <v>2</v>
      </c>
      <c r="N21">
        <v>3</v>
      </c>
      <c r="O21">
        <v>1</v>
      </c>
      <c r="P21">
        <v>1</v>
      </c>
      <c r="Q21">
        <v>2</v>
      </c>
      <c r="R21">
        <v>3</v>
      </c>
      <c r="S21">
        <v>4</v>
      </c>
      <c r="T21">
        <v>2</v>
      </c>
      <c r="U21">
        <v>2</v>
      </c>
      <c r="V21">
        <v>2</v>
      </c>
      <c r="W21">
        <v>3</v>
      </c>
      <c r="X21">
        <v>3</v>
      </c>
      <c r="Y21">
        <v>2</v>
      </c>
      <c r="Z21">
        <v>3</v>
      </c>
    </row>
    <row r="22" spans="1:26" x14ac:dyDescent="0.25">
      <c r="A22" t="s">
        <v>57</v>
      </c>
      <c r="B22">
        <v>3</v>
      </c>
      <c r="C22">
        <v>4</v>
      </c>
      <c r="D22">
        <v>1</v>
      </c>
      <c r="E22">
        <v>3</v>
      </c>
      <c r="F22">
        <v>3</v>
      </c>
      <c r="G22">
        <v>3</v>
      </c>
      <c r="H22">
        <v>2</v>
      </c>
      <c r="I22">
        <v>1</v>
      </c>
      <c r="J22">
        <v>1</v>
      </c>
      <c r="K22">
        <v>1</v>
      </c>
      <c r="L22">
        <v>2</v>
      </c>
      <c r="M22">
        <v>3</v>
      </c>
      <c r="N22">
        <v>2</v>
      </c>
      <c r="O22">
        <v>3</v>
      </c>
      <c r="P22">
        <v>2</v>
      </c>
      <c r="Q22">
        <v>2</v>
      </c>
      <c r="R22">
        <v>4</v>
      </c>
      <c r="S22">
        <v>2</v>
      </c>
      <c r="T22">
        <v>3</v>
      </c>
      <c r="U22">
        <v>1</v>
      </c>
      <c r="V22">
        <v>3</v>
      </c>
      <c r="W22">
        <v>1</v>
      </c>
      <c r="X22">
        <v>2</v>
      </c>
      <c r="Y22">
        <v>1</v>
      </c>
      <c r="Z22">
        <v>1</v>
      </c>
    </row>
    <row r="24" spans="1:26" x14ac:dyDescent="0.25">
      <c r="A24" t="s">
        <v>58</v>
      </c>
      <c r="B24">
        <f t="shared" ref="B24:Z24" si="0">SUM(B4:B22)</f>
        <v>36</v>
      </c>
      <c r="C24">
        <f t="shared" si="0"/>
        <v>56</v>
      </c>
      <c r="D24">
        <f t="shared" ref="D24:E24" si="1">SUM(D4:D22)</f>
        <v>37</v>
      </c>
      <c r="E24">
        <f t="shared" si="1"/>
        <v>42</v>
      </c>
      <c r="F24">
        <f t="shared" si="0"/>
        <v>41</v>
      </c>
      <c r="G24">
        <f t="shared" ref="G24:H24" si="2">SUM(G4:G22)</f>
        <v>40</v>
      </c>
      <c r="H24">
        <f t="shared" si="2"/>
        <v>41</v>
      </c>
      <c r="I24">
        <f t="shared" si="0"/>
        <v>27</v>
      </c>
      <c r="J24">
        <f t="shared" si="0"/>
        <v>27</v>
      </c>
      <c r="K24">
        <f t="shared" si="0"/>
        <v>34</v>
      </c>
      <c r="L24">
        <f t="shared" ref="L24" si="3">SUM(L4:L22)</f>
        <v>40</v>
      </c>
      <c r="M24">
        <f t="shared" si="0"/>
        <v>39</v>
      </c>
      <c r="N24">
        <f t="shared" si="0"/>
        <v>39</v>
      </c>
      <c r="O24">
        <f t="shared" ref="O24" si="4">SUM(O4:O22)</f>
        <v>24</v>
      </c>
      <c r="P24">
        <f t="shared" si="0"/>
        <v>41</v>
      </c>
      <c r="Q24">
        <f t="shared" si="0"/>
        <v>43</v>
      </c>
      <c r="R24">
        <f t="shared" si="0"/>
        <v>54</v>
      </c>
      <c r="S24">
        <f t="shared" ref="S24:T24" si="5">SUM(S4:S22)</f>
        <v>42</v>
      </c>
      <c r="T24">
        <f t="shared" si="5"/>
        <v>39</v>
      </c>
      <c r="U24">
        <f t="shared" si="0"/>
        <v>42</v>
      </c>
      <c r="V24">
        <f t="shared" si="0"/>
        <v>38</v>
      </c>
      <c r="W24">
        <f t="shared" si="0"/>
        <v>35</v>
      </c>
      <c r="X24">
        <f t="shared" si="0"/>
        <v>35</v>
      </c>
      <c r="Y24">
        <f t="shared" si="0"/>
        <v>32</v>
      </c>
      <c r="Z24">
        <f t="shared" si="0"/>
        <v>47</v>
      </c>
    </row>
    <row r="30" spans="1:26" x14ac:dyDescent="0.25">
      <c r="Q30" t="s">
        <v>105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28"/>
  <sheetViews>
    <sheetView workbookViewId="0">
      <selection activeCell="J8" sqref="J8"/>
    </sheetView>
  </sheetViews>
  <sheetFormatPr defaultRowHeight="15" x14ac:dyDescent="0.25"/>
  <sheetData>
    <row r="1" spans="1:22" x14ac:dyDescent="0.25">
      <c r="A1" t="s">
        <v>83</v>
      </c>
      <c r="B1">
        <v>103</v>
      </c>
      <c r="C1">
        <v>105</v>
      </c>
      <c r="D1">
        <v>107</v>
      </c>
      <c r="E1">
        <v>110</v>
      </c>
      <c r="F1">
        <v>111</v>
      </c>
      <c r="G1">
        <v>114</v>
      </c>
      <c r="H1">
        <v>118</v>
      </c>
      <c r="I1">
        <v>121</v>
      </c>
      <c r="J1">
        <v>129</v>
      </c>
      <c r="K1">
        <v>130</v>
      </c>
      <c r="L1">
        <v>135</v>
      </c>
      <c r="M1">
        <v>201</v>
      </c>
      <c r="N1">
        <v>205</v>
      </c>
      <c r="O1">
        <v>207</v>
      </c>
      <c r="P1">
        <v>210</v>
      </c>
      <c r="Q1">
        <v>213</v>
      </c>
      <c r="R1">
        <v>216</v>
      </c>
      <c r="S1">
        <v>309</v>
      </c>
      <c r="T1">
        <v>314</v>
      </c>
      <c r="U1">
        <v>319</v>
      </c>
      <c r="V1">
        <v>320</v>
      </c>
    </row>
    <row r="2" spans="1:22" x14ac:dyDescent="0.25">
      <c r="A2" t="s">
        <v>83</v>
      </c>
      <c r="B2" t="s">
        <v>19</v>
      </c>
      <c r="C2" t="s">
        <v>20</v>
      </c>
      <c r="D2" t="s">
        <v>21</v>
      </c>
      <c r="E2" t="s">
        <v>22</v>
      </c>
      <c r="F2" t="s">
        <v>23</v>
      </c>
      <c r="G2" t="s">
        <v>24</v>
      </c>
      <c r="H2" t="s">
        <v>25</v>
      </c>
      <c r="I2" t="s">
        <v>26</v>
      </c>
      <c r="J2" t="s">
        <v>27</v>
      </c>
      <c r="K2" t="s">
        <v>28</v>
      </c>
      <c r="L2" t="s">
        <v>29</v>
      </c>
      <c r="M2" t="s">
        <v>30</v>
      </c>
      <c r="N2" t="s">
        <v>31</v>
      </c>
      <c r="O2" t="s">
        <v>32</v>
      </c>
      <c r="P2" t="s">
        <v>33</v>
      </c>
      <c r="Q2" t="s">
        <v>34</v>
      </c>
      <c r="R2" t="s">
        <v>35</v>
      </c>
      <c r="S2" t="s">
        <v>36</v>
      </c>
      <c r="T2" t="s">
        <v>37</v>
      </c>
      <c r="U2" t="s">
        <v>38</v>
      </c>
      <c r="V2" t="s">
        <v>39</v>
      </c>
    </row>
    <row r="5" spans="1:22" x14ac:dyDescent="0.25">
      <c r="A5" t="s">
        <v>84</v>
      </c>
    </row>
    <row r="6" spans="1:22" x14ac:dyDescent="0.25">
      <c r="A6" t="s">
        <v>84</v>
      </c>
      <c r="B6">
        <v>2</v>
      </c>
      <c r="C6">
        <v>1</v>
      </c>
      <c r="D6">
        <v>2</v>
      </c>
      <c r="E6">
        <v>3</v>
      </c>
      <c r="F6">
        <v>3</v>
      </c>
      <c r="G6">
        <v>4</v>
      </c>
      <c r="H6">
        <v>4</v>
      </c>
      <c r="I6">
        <v>1</v>
      </c>
      <c r="J6">
        <v>2</v>
      </c>
      <c r="K6">
        <v>2</v>
      </c>
      <c r="L6">
        <v>2</v>
      </c>
      <c r="M6">
        <v>3</v>
      </c>
      <c r="N6">
        <v>1</v>
      </c>
      <c r="O6">
        <v>2</v>
      </c>
      <c r="P6">
        <v>4</v>
      </c>
      <c r="Q6">
        <v>3</v>
      </c>
      <c r="R6">
        <v>2</v>
      </c>
      <c r="S6">
        <v>1</v>
      </c>
      <c r="T6">
        <v>1</v>
      </c>
      <c r="U6">
        <v>2</v>
      </c>
      <c r="V6">
        <v>2</v>
      </c>
    </row>
    <row r="7" spans="1:22" x14ac:dyDescent="0.25">
      <c r="A7" t="s">
        <v>85</v>
      </c>
      <c r="B7">
        <v>2</v>
      </c>
      <c r="C7">
        <v>1</v>
      </c>
      <c r="D7">
        <v>2</v>
      </c>
      <c r="E7">
        <v>3</v>
      </c>
      <c r="F7">
        <v>3</v>
      </c>
      <c r="G7">
        <v>4</v>
      </c>
      <c r="H7">
        <v>4</v>
      </c>
      <c r="I7">
        <v>1</v>
      </c>
      <c r="J7">
        <v>2</v>
      </c>
      <c r="K7">
        <v>2</v>
      </c>
      <c r="L7">
        <v>2</v>
      </c>
      <c r="M7">
        <v>3</v>
      </c>
      <c r="N7">
        <v>1</v>
      </c>
      <c r="O7">
        <v>2</v>
      </c>
      <c r="P7">
        <v>4</v>
      </c>
      <c r="Q7">
        <v>3</v>
      </c>
      <c r="R7">
        <v>2</v>
      </c>
      <c r="S7">
        <v>1</v>
      </c>
      <c r="T7">
        <v>1</v>
      </c>
      <c r="U7">
        <v>3</v>
      </c>
      <c r="V7">
        <v>2</v>
      </c>
    </row>
    <row r="8" spans="1:22" x14ac:dyDescent="0.25">
      <c r="A8" t="s">
        <v>86</v>
      </c>
      <c r="B8">
        <v>1</v>
      </c>
      <c r="C8">
        <v>2</v>
      </c>
      <c r="D8">
        <v>2</v>
      </c>
      <c r="E8">
        <v>2</v>
      </c>
      <c r="F8">
        <v>2</v>
      </c>
      <c r="G8">
        <v>2</v>
      </c>
      <c r="H8">
        <v>3</v>
      </c>
      <c r="I8">
        <v>4</v>
      </c>
      <c r="J8">
        <v>1</v>
      </c>
      <c r="K8">
        <v>3</v>
      </c>
      <c r="L8">
        <v>2</v>
      </c>
      <c r="M8">
        <v>2</v>
      </c>
      <c r="N8">
        <v>4</v>
      </c>
      <c r="O8">
        <v>2</v>
      </c>
      <c r="P8">
        <v>3</v>
      </c>
      <c r="Q8">
        <v>3</v>
      </c>
      <c r="R8">
        <v>3</v>
      </c>
      <c r="S8">
        <v>1</v>
      </c>
      <c r="T8">
        <v>1</v>
      </c>
      <c r="U8">
        <v>3</v>
      </c>
      <c r="V8">
        <v>2</v>
      </c>
    </row>
    <row r="9" spans="1:22" x14ac:dyDescent="0.25">
      <c r="A9" t="s">
        <v>87</v>
      </c>
      <c r="B9">
        <v>4</v>
      </c>
      <c r="C9">
        <v>4</v>
      </c>
      <c r="D9">
        <v>2</v>
      </c>
      <c r="E9">
        <v>2</v>
      </c>
      <c r="F9">
        <v>4</v>
      </c>
      <c r="G9">
        <v>4</v>
      </c>
      <c r="H9">
        <v>1</v>
      </c>
      <c r="I9">
        <v>3</v>
      </c>
      <c r="J9">
        <v>3</v>
      </c>
      <c r="K9">
        <v>3</v>
      </c>
      <c r="L9">
        <v>3</v>
      </c>
      <c r="M9">
        <v>2</v>
      </c>
      <c r="N9">
        <v>3</v>
      </c>
      <c r="O9">
        <v>3</v>
      </c>
      <c r="P9">
        <v>4</v>
      </c>
      <c r="Q9">
        <v>2</v>
      </c>
      <c r="R9">
        <v>1</v>
      </c>
      <c r="S9">
        <v>2</v>
      </c>
      <c r="T9">
        <v>4</v>
      </c>
      <c r="U9">
        <v>4</v>
      </c>
      <c r="V9">
        <v>3</v>
      </c>
    </row>
    <row r="10" spans="1:22" x14ac:dyDescent="0.25">
      <c r="A10" t="s">
        <v>88</v>
      </c>
      <c r="B10">
        <v>3</v>
      </c>
      <c r="C10">
        <v>1</v>
      </c>
      <c r="D10">
        <v>2</v>
      </c>
      <c r="E10">
        <v>2</v>
      </c>
      <c r="F10">
        <v>1</v>
      </c>
      <c r="G10">
        <v>1</v>
      </c>
      <c r="H10">
        <v>1</v>
      </c>
      <c r="I10">
        <v>1</v>
      </c>
      <c r="J10">
        <v>2</v>
      </c>
      <c r="K10">
        <v>3</v>
      </c>
      <c r="L10">
        <v>2</v>
      </c>
      <c r="M10">
        <v>2</v>
      </c>
      <c r="N10">
        <v>1</v>
      </c>
      <c r="O10">
        <v>1</v>
      </c>
      <c r="P10">
        <v>2</v>
      </c>
      <c r="Q10">
        <v>4</v>
      </c>
      <c r="R10">
        <v>2</v>
      </c>
      <c r="S10">
        <v>3</v>
      </c>
      <c r="T10">
        <v>1</v>
      </c>
      <c r="U10">
        <v>2</v>
      </c>
      <c r="V10">
        <v>3</v>
      </c>
    </row>
    <row r="11" spans="1:22" x14ac:dyDescent="0.25">
      <c r="A11" t="s">
        <v>89</v>
      </c>
      <c r="B11">
        <v>4</v>
      </c>
      <c r="C11">
        <v>1</v>
      </c>
      <c r="D11">
        <v>2</v>
      </c>
      <c r="E11">
        <v>3</v>
      </c>
      <c r="F11">
        <v>1</v>
      </c>
      <c r="G11">
        <v>1</v>
      </c>
      <c r="H11">
        <v>1</v>
      </c>
      <c r="I11">
        <v>4</v>
      </c>
      <c r="J11">
        <v>2</v>
      </c>
      <c r="K11">
        <v>2</v>
      </c>
      <c r="L11">
        <v>2</v>
      </c>
      <c r="M11">
        <v>1</v>
      </c>
      <c r="N11">
        <v>4</v>
      </c>
      <c r="O11">
        <v>1</v>
      </c>
      <c r="P11">
        <v>3</v>
      </c>
      <c r="Q11">
        <v>3</v>
      </c>
      <c r="R11">
        <v>3</v>
      </c>
      <c r="S11">
        <v>1</v>
      </c>
      <c r="T11">
        <v>1</v>
      </c>
      <c r="U11">
        <v>1</v>
      </c>
      <c r="V11">
        <v>1</v>
      </c>
    </row>
    <row r="12" spans="1:22" x14ac:dyDescent="0.25">
      <c r="A12" t="s">
        <v>90</v>
      </c>
      <c r="B12">
        <v>3</v>
      </c>
      <c r="C12">
        <v>2</v>
      </c>
      <c r="D12">
        <v>2</v>
      </c>
      <c r="E12">
        <v>3</v>
      </c>
      <c r="F12">
        <v>2</v>
      </c>
      <c r="G12">
        <v>3</v>
      </c>
      <c r="H12">
        <v>2</v>
      </c>
      <c r="I12">
        <v>4</v>
      </c>
      <c r="J12">
        <v>1</v>
      </c>
      <c r="K12">
        <v>2</v>
      </c>
      <c r="L12">
        <v>2</v>
      </c>
      <c r="M12">
        <v>3</v>
      </c>
      <c r="N12">
        <v>3</v>
      </c>
      <c r="O12">
        <v>1</v>
      </c>
      <c r="P12">
        <v>3</v>
      </c>
      <c r="Q12">
        <v>2</v>
      </c>
      <c r="R12">
        <v>3</v>
      </c>
      <c r="S12">
        <v>1</v>
      </c>
      <c r="T12">
        <v>2</v>
      </c>
      <c r="U12">
        <v>2</v>
      </c>
      <c r="V12">
        <v>2</v>
      </c>
    </row>
    <row r="13" spans="1:22" x14ac:dyDescent="0.25">
      <c r="A13" t="s">
        <v>91</v>
      </c>
      <c r="B13">
        <v>4</v>
      </c>
      <c r="C13">
        <v>2</v>
      </c>
      <c r="D13">
        <v>4</v>
      </c>
      <c r="E13">
        <v>3</v>
      </c>
      <c r="F13">
        <v>4</v>
      </c>
      <c r="G13">
        <v>3</v>
      </c>
      <c r="H13">
        <v>1</v>
      </c>
      <c r="I13">
        <v>1</v>
      </c>
      <c r="J13">
        <v>4</v>
      </c>
      <c r="K13">
        <v>2</v>
      </c>
      <c r="L13">
        <v>3</v>
      </c>
      <c r="M13">
        <v>3</v>
      </c>
      <c r="N13">
        <v>4</v>
      </c>
      <c r="O13">
        <v>3</v>
      </c>
      <c r="P13">
        <v>3</v>
      </c>
      <c r="Q13">
        <v>2</v>
      </c>
      <c r="R13">
        <v>2</v>
      </c>
      <c r="S13">
        <v>1</v>
      </c>
      <c r="T13">
        <v>4</v>
      </c>
      <c r="U13">
        <v>3</v>
      </c>
      <c r="V13">
        <v>2</v>
      </c>
    </row>
    <row r="14" spans="1:22" x14ac:dyDescent="0.25">
      <c r="A14" t="s">
        <v>92</v>
      </c>
      <c r="B14">
        <v>3</v>
      </c>
      <c r="C14">
        <v>1</v>
      </c>
      <c r="D14">
        <v>2</v>
      </c>
      <c r="E14">
        <v>3</v>
      </c>
      <c r="F14">
        <v>2</v>
      </c>
      <c r="G14">
        <v>3</v>
      </c>
      <c r="H14">
        <v>3</v>
      </c>
      <c r="I14">
        <v>1</v>
      </c>
      <c r="J14">
        <v>1</v>
      </c>
      <c r="K14">
        <v>2</v>
      </c>
      <c r="L14">
        <v>3</v>
      </c>
      <c r="M14">
        <v>3</v>
      </c>
      <c r="N14">
        <v>4</v>
      </c>
      <c r="O14">
        <v>3</v>
      </c>
      <c r="P14">
        <v>4</v>
      </c>
      <c r="Q14">
        <v>2</v>
      </c>
      <c r="R14">
        <v>3</v>
      </c>
      <c r="S14">
        <v>1</v>
      </c>
      <c r="T14">
        <v>2</v>
      </c>
      <c r="U14">
        <v>2</v>
      </c>
      <c r="V14">
        <v>3</v>
      </c>
    </row>
    <row r="15" spans="1:22" x14ac:dyDescent="0.25">
      <c r="A15" t="s">
        <v>93</v>
      </c>
      <c r="B15">
        <v>1</v>
      </c>
      <c r="C15">
        <v>1</v>
      </c>
      <c r="D15">
        <v>3</v>
      </c>
      <c r="E15">
        <v>3</v>
      </c>
      <c r="F15">
        <v>3</v>
      </c>
      <c r="G15">
        <v>3</v>
      </c>
      <c r="H15">
        <v>2</v>
      </c>
      <c r="I15">
        <v>3</v>
      </c>
      <c r="J15">
        <v>1</v>
      </c>
      <c r="K15">
        <v>3</v>
      </c>
      <c r="L15">
        <v>2</v>
      </c>
      <c r="M15">
        <v>3</v>
      </c>
      <c r="N15">
        <v>1</v>
      </c>
      <c r="O15">
        <v>3</v>
      </c>
      <c r="P15">
        <v>4</v>
      </c>
      <c r="Q15">
        <v>3</v>
      </c>
      <c r="R15">
        <v>3</v>
      </c>
      <c r="S15">
        <v>1</v>
      </c>
      <c r="T15">
        <v>1</v>
      </c>
      <c r="U15">
        <v>4</v>
      </c>
      <c r="V15">
        <v>4</v>
      </c>
    </row>
    <row r="16" spans="1:22" x14ac:dyDescent="0.25">
      <c r="A16" t="s">
        <v>94</v>
      </c>
      <c r="B16">
        <v>1</v>
      </c>
      <c r="C16">
        <v>1</v>
      </c>
      <c r="D16">
        <v>2</v>
      </c>
      <c r="E16">
        <v>2</v>
      </c>
      <c r="F16">
        <v>1</v>
      </c>
      <c r="G16">
        <v>3</v>
      </c>
      <c r="H16">
        <v>2</v>
      </c>
      <c r="I16">
        <v>1</v>
      </c>
      <c r="J16">
        <v>1</v>
      </c>
      <c r="K16">
        <v>2</v>
      </c>
      <c r="L16">
        <v>2</v>
      </c>
      <c r="M16">
        <v>2</v>
      </c>
      <c r="N16">
        <v>4</v>
      </c>
      <c r="O16">
        <v>1</v>
      </c>
      <c r="P16">
        <v>2</v>
      </c>
      <c r="Q16">
        <v>3</v>
      </c>
      <c r="R16">
        <v>3</v>
      </c>
      <c r="S16">
        <v>1</v>
      </c>
      <c r="T16">
        <v>1</v>
      </c>
      <c r="U16">
        <v>2</v>
      </c>
      <c r="V16">
        <v>2</v>
      </c>
    </row>
    <row r="17" spans="1:22" x14ac:dyDescent="0.25">
      <c r="A17" t="s">
        <v>95</v>
      </c>
      <c r="B17">
        <v>4</v>
      </c>
      <c r="C17">
        <v>4</v>
      </c>
      <c r="D17">
        <v>3</v>
      </c>
      <c r="E17">
        <v>2</v>
      </c>
      <c r="F17">
        <v>4</v>
      </c>
      <c r="G17">
        <v>4</v>
      </c>
      <c r="H17">
        <v>3</v>
      </c>
      <c r="I17">
        <v>3</v>
      </c>
      <c r="J17">
        <v>3</v>
      </c>
      <c r="K17">
        <v>2</v>
      </c>
      <c r="L17">
        <v>3</v>
      </c>
      <c r="M17">
        <v>3</v>
      </c>
      <c r="N17">
        <v>4</v>
      </c>
      <c r="O17">
        <v>3</v>
      </c>
      <c r="P17">
        <v>3</v>
      </c>
      <c r="Q17">
        <v>3</v>
      </c>
      <c r="R17">
        <v>1</v>
      </c>
      <c r="S17">
        <v>3</v>
      </c>
      <c r="T17">
        <v>4</v>
      </c>
      <c r="U17">
        <v>4</v>
      </c>
      <c r="V17">
        <v>3</v>
      </c>
    </row>
    <row r="18" spans="1:22" x14ac:dyDescent="0.25">
      <c r="A18" t="s">
        <v>96</v>
      </c>
      <c r="B18">
        <v>2</v>
      </c>
      <c r="C18">
        <v>3</v>
      </c>
      <c r="D18">
        <v>2</v>
      </c>
      <c r="E18">
        <v>2</v>
      </c>
      <c r="F18">
        <v>2</v>
      </c>
      <c r="G18">
        <v>4</v>
      </c>
      <c r="H18">
        <v>4</v>
      </c>
      <c r="I18">
        <v>3</v>
      </c>
      <c r="J18">
        <v>1</v>
      </c>
      <c r="K18">
        <v>2</v>
      </c>
      <c r="L18">
        <v>2</v>
      </c>
      <c r="M18">
        <v>3</v>
      </c>
      <c r="N18">
        <v>4</v>
      </c>
      <c r="O18">
        <v>3</v>
      </c>
      <c r="P18">
        <v>4</v>
      </c>
      <c r="Q18">
        <v>2</v>
      </c>
      <c r="R18">
        <v>2</v>
      </c>
      <c r="S18">
        <v>3</v>
      </c>
      <c r="T18">
        <v>2</v>
      </c>
      <c r="U18">
        <v>4</v>
      </c>
      <c r="V18">
        <v>3</v>
      </c>
    </row>
    <row r="19" spans="1:22" x14ac:dyDescent="0.25">
      <c r="A19" t="s">
        <v>97</v>
      </c>
      <c r="B19">
        <v>1</v>
      </c>
      <c r="C19">
        <v>1</v>
      </c>
      <c r="D19">
        <v>2</v>
      </c>
      <c r="E19">
        <v>2</v>
      </c>
      <c r="F19">
        <v>4</v>
      </c>
      <c r="G19">
        <v>1</v>
      </c>
      <c r="H19">
        <v>2</v>
      </c>
      <c r="I19">
        <v>1</v>
      </c>
      <c r="J19">
        <v>1</v>
      </c>
      <c r="K19">
        <v>3</v>
      </c>
      <c r="L19">
        <v>2</v>
      </c>
      <c r="M19">
        <v>2</v>
      </c>
      <c r="N19">
        <v>1</v>
      </c>
      <c r="O19">
        <v>1</v>
      </c>
      <c r="P19">
        <v>2</v>
      </c>
      <c r="Q19">
        <v>2</v>
      </c>
      <c r="R19">
        <v>1</v>
      </c>
      <c r="S19">
        <v>1</v>
      </c>
      <c r="T19">
        <v>1</v>
      </c>
      <c r="U19">
        <v>1</v>
      </c>
      <c r="V19">
        <v>1</v>
      </c>
    </row>
    <row r="20" spans="1:22" x14ac:dyDescent="0.25">
      <c r="A20" t="s">
        <v>98</v>
      </c>
      <c r="B20">
        <v>1</v>
      </c>
      <c r="C20">
        <v>3</v>
      </c>
      <c r="D20">
        <v>2</v>
      </c>
      <c r="E20">
        <v>2</v>
      </c>
      <c r="F20">
        <v>2</v>
      </c>
      <c r="G20">
        <v>1</v>
      </c>
      <c r="H20">
        <v>2</v>
      </c>
      <c r="I20">
        <v>1</v>
      </c>
      <c r="J20">
        <v>1</v>
      </c>
      <c r="K20">
        <v>2</v>
      </c>
      <c r="L20">
        <v>2</v>
      </c>
      <c r="M20">
        <v>3</v>
      </c>
      <c r="N20">
        <v>4</v>
      </c>
      <c r="O20">
        <v>3</v>
      </c>
      <c r="P20">
        <v>4</v>
      </c>
      <c r="Q20">
        <v>3</v>
      </c>
      <c r="R20">
        <v>3</v>
      </c>
      <c r="S20">
        <v>1</v>
      </c>
      <c r="T20">
        <v>1</v>
      </c>
      <c r="U20">
        <v>1</v>
      </c>
      <c r="V20">
        <v>2</v>
      </c>
    </row>
    <row r="21" spans="1:22" x14ac:dyDescent="0.25">
      <c r="A21" t="s">
        <v>99</v>
      </c>
      <c r="B21">
        <v>4</v>
      </c>
      <c r="C21">
        <v>2</v>
      </c>
      <c r="D21">
        <v>3</v>
      </c>
      <c r="E21">
        <v>3</v>
      </c>
      <c r="F21">
        <v>2</v>
      </c>
      <c r="G21">
        <v>3</v>
      </c>
      <c r="H21">
        <v>4</v>
      </c>
      <c r="I21">
        <v>3</v>
      </c>
      <c r="J21">
        <v>4</v>
      </c>
      <c r="K21">
        <v>3</v>
      </c>
      <c r="L21">
        <v>3</v>
      </c>
      <c r="M21">
        <v>3</v>
      </c>
      <c r="N21">
        <v>2</v>
      </c>
      <c r="O21">
        <v>3</v>
      </c>
      <c r="P21">
        <v>4</v>
      </c>
      <c r="Q21">
        <v>3</v>
      </c>
      <c r="R21">
        <v>3</v>
      </c>
      <c r="S21">
        <v>4</v>
      </c>
      <c r="T21">
        <v>2</v>
      </c>
      <c r="U21">
        <v>2</v>
      </c>
      <c r="V21">
        <v>3</v>
      </c>
    </row>
    <row r="22" spans="1:22" x14ac:dyDescent="0.25">
      <c r="A22" t="s">
        <v>100</v>
      </c>
      <c r="B22">
        <v>2</v>
      </c>
      <c r="C22">
        <v>2</v>
      </c>
      <c r="D22">
        <v>2</v>
      </c>
      <c r="E22">
        <v>2</v>
      </c>
      <c r="F22">
        <v>1</v>
      </c>
      <c r="G22">
        <v>4</v>
      </c>
      <c r="H22">
        <v>4</v>
      </c>
      <c r="I22">
        <v>1</v>
      </c>
      <c r="J22">
        <v>1</v>
      </c>
      <c r="K22">
        <v>3</v>
      </c>
      <c r="L22">
        <v>2</v>
      </c>
      <c r="M22">
        <v>3</v>
      </c>
      <c r="N22">
        <v>1</v>
      </c>
      <c r="O22">
        <v>1</v>
      </c>
      <c r="P22">
        <v>4</v>
      </c>
      <c r="Q22">
        <v>2</v>
      </c>
      <c r="R22">
        <v>1</v>
      </c>
      <c r="S22">
        <v>1</v>
      </c>
      <c r="T22">
        <v>1</v>
      </c>
      <c r="U22">
        <v>2</v>
      </c>
      <c r="V22">
        <v>2</v>
      </c>
    </row>
    <row r="24" spans="1:22" x14ac:dyDescent="0.25">
      <c r="A24" t="s">
        <v>58</v>
      </c>
      <c r="B24">
        <f t="shared" ref="B24:V24" si="0">SUM(B4:B22)</f>
        <v>42</v>
      </c>
      <c r="C24">
        <f t="shared" si="0"/>
        <v>32</v>
      </c>
      <c r="D24">
        <f t="shared" ref="D24" si="1">SUM(D4:D22)</f>
        <v>39</v>
      </c>
      <c r="E24">
        <f t="shared" si="0"/>
        <v>42</v>
      </c>
      <c r="F24">
        <f t="shared" si="0"/>
        <v>41</v>
      </c>
      <c r="G24">
        <f t="shared" si="0"/>
        <v>48</v>
      </c>
      <c r="H24">
        <f t="shared" si="0"/>
        <v>43</v>
      </c>
      <c r="I24">
        <f t="shared" si="0"/>
        <v>36</v>
      </c>
      <c r="J24">
        <f t="shared" si="0"/>
        <v>31</v>
      </c>
      <c r="K24">
        <f t="shared" si="0"/>
        <v>41</v>
      </c>
      <c r="L24">
        <f t="shared" si="0"/>
        <v>39</v>
      </c>
      <c r="M24">
        <f t="shared" si="0"/>
        <v>44</v>
      </c>
      <c r="N24">
        <f t="shared" si="0"/>
        <v>46</v>
      </c>
      <c r="O24">
        <f t="shared" si="0"/>
        <v>36</v>
      </c>
      <c r="P24">
        <f t="shared" si="0"/>
        <v>57</v>
      </c>
      <c r="Q24">
        <f t="shared" si="0"/>
        <v>45</v>
      </c>
      <c r="R24">
        <f t="shared" si="0"/>
        <v>38</v>
      </c>
      <c r="S24">
        <f t="shared" si="0"/>
        <v>27</v>
      </c>
      <c r="T24">
        <f t="shared" si="0"/>
        <v>30</v>
      </c>
      <c r="U24">
        <f t="shared" si="0"/>
        <v>42</v>
      </c>
      <c r="V24">
        <f t="shared" si="0"/>
        <v>40</v>
      </c>
    </row>
    <row r="25" spans="1:22" x14ac:dyDescent="0.25">
      <c r="A25" t="s">
        <v>101</v>
      </c>
      <c r="B25">
        <v>40</v>
      </c>
      <c r="C25">
        <v>38</v>
      </c>
      <c r="E25">
        <v>43</v>
      </c>
      <c r="F25">
        <v>43</v>
      </c>
      <c r="G25">
        <v>47</v>
      </c>
      <c r="H25">
        <v>30</v>
      </c>
      <c r="I25">
        <v>38</v>
      </c>
      <c r="J25">
        <v>37</v>
      </c>
      <c r="K25">
        <v>40</v>
      </c>
      <c r="L25">
        <v>39</v>
      </c>
      <c r="M25">
        <v>40</v>
      </c>
      <c r="N25">
        <v>46</v>
      </c>
      <c r="O25">
        <v>43</v>
      </c>
      <c r="P25">
        <v>49</v>
      </c>
      <c r="Q25">
        <v>43</v>
      </c>
      <c r="R25">
        <v>42</v>
      </c>
      <c r="S25">
        <v>23</v>
      </c>
      <c r="T25">
        <v>37</v>
      </c>
      <c r="U25">
        <v>43</v>
      </c>
      <c r="V25">
        <v>44</v>
      </c>
    </row>
    <row r="26" spans="1:22" x14ac:dyDescent="0.25">
      <c r="A26" t="s">
        <v>102</v>
      </c>
      <c r="B26">
        <f t="shared" ref="B26:V26" si="2">B24 - B25</f>
        <v>2</v>
      </c>
      <c r="C26">
        <f t="shared" si="2"/>
        <v>-6</v>
      </c>
      <c r="E26">
        <f t="shared" si="2"/>
        <v>-1</v>
      </c>
      <c r="F26">
        <f t="shared" si="2"/>
        <v>-2</v>
      </c>
      <c r="G26">
        <f t="shared" si="2"/>
        <v>1</v>
      </c>
      <c r="H26">
        <f t="shared" si="2"/>
        <v>13</v>
      </c>
      <c r="I26">
        <f t="shared" si="2"/>
        <v>-2</v>
      </c>
      <c r="J26">
        <f t="shared" si="2"/>
        <v>-6</v>
      </c>
      <c r="K26">
        <f t="shared" si="2"/>
        <v>1</v>
      </c>
      <c r="L26">
        <f t="shared" si="2"/>
        <v>0</v>
      </c>
      <c r="M26">
        <f t="shared" si="2"/>
        <v>4</v>
      </c>
      <c r="N26">
        <f t="shared" si="2"/>
        <v>0</v>
      </c>
      <c r="O26">
        <f t="shared" si="2"/>
        <v>-7</v>
      </c>
      <c r="P26">
        <f t="shared" si="2"/>
        <v>8</v>
      </c>
      <c r="Q26">
        <f t="shared" si="2"/>
        <v>2</v>
      </c>
      <c r="R26">
        <f t="shared" si="2"/>
        <v>-4</v>
      </c>
      <c r="S26">
        <f t="shared" si="2"/>
        <v>4</v>
      </c>
      <c r="T26">
        <f t="shared" si="2"/>
        <v>-7</v>
      </c>
      <c r="U26">
        <f t="shared" si="2"/>
        <v>-1</v>
      </c>
      <c r="V26">
        <f t="shared" si="2"/>
        <v>-4</v>
      </c>
    </row>
    <row r="27" spans="1:22" x14ac:dyDescent="0.25">
      <c r="A27" t="s">
        <v>103</v>
      </c>
      <c r="B27">
        <f>_xlfn.T.TEST(B25:V25, B24:V24, 2, 1)</f>
        <v>0.82735897487147003</v>
      </c>
    </row>
    <row r="28" spans="1:22" x14ac:dyDescent="0.25">
      <c r="A28" t="s">
        <v>104</v>
      </c>
      <c r="B28">
        <v>0.60505815551431164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28"/>
  <sheetViews>
    <sheetView workbookViewId="0">
      <selection activeCell="J10" sqref="J10"/>
    </sheetView>
  </sheetViews>
  <sheetFormatPr defaultRowHeight="15" x14ac:dyDescent="0.25"/>
  <sheetData>
    <row r="1" spans="1:26" x14ac:dyDescent="0.25">
      <c r="A1" t="s">
        <v>83</v>
      </c>
      <c r="B1">
        <v>102</v>
      </c>
      <c r="C1">
        <v>109</v>
      </c>
      <c r="D1">
        <v>113</v>
      </c>
      <c r="E1">
        <v>120</v>
      </c>
      <c r="F1">
        <v>128</v>
      </c>
      <c r="G1">
        <v>131</v>
      </c>
      <c r="H1">
        <v>132</v>
      </c>
      <c r="I1">
        <v>202</v>
      </c>
      <c r="J1">
        <v>206</v>
      </c>
      <c r="K1">
        <v>209</v>
      </c>
      <c r="L1">
        <v>211</v>
      </c>
      <c r="M1">
        <v>220</v>
      </c>
      <c r="N1">
        <v>221</v>
      </c>
      <c r="O1">
        <v>228</v>
      </c>
      <c r="P1">
        <v>229</v>
      </c>
      <c r="Q1">
        <v>230</v>
      </c>
      <c r="R1">
        <v>302</v>
      </c>
      <c r="S1">
        <v>303</v>
      </c>
      <c r="T1">
        <v>308</v>
      </c>
      <c r="U1">
        <v>310</v>
      </c>
      <c r="V1">
        <v>312</v>
      </c>
      <c r="W1">
        <v>313</v>
      </c>
      <c r="X1">
        <v>315</v>
      </c>
      <c r="Y1">
        <v>322</v>
      </c>
      <c r="Z1">
        <v>323</v>
      </c>
    </row>
    <row r="2" spans="1:26" x14ac:dyDescent="0.25">
      <c r="A2" t="s">
        <v>83</v>
      </c>
      <c r="B2" t="s">
        <v>59</v>
      </c>
      <c r="C2" t="s">
        <v>60</v>
      </c>
      <c r="D2" t="s">
        <v>61</v>
      </c>
      <c r="E2" t="s">
        <v>62</v>
      </c>
      <c r="F2" t="s">
        <v>63</v>
      </c>
      <c r="G2" t="s">
        <v>64</v>
      </c>
      <c r="H2" t="s">
        <v>106</v>
      </c>
      <c r="I2" t="s">
        <v>65</v>
      </c>
      <c r="J2" t="s">
        <v>66</v>
      </c>
      <c r="K2" t="s">
        <v>67</v>
      </c>
      <c r="L2" t="s">
        <v>68</v>
      </c>
      <c r="M2" t="s">
        <v>69</v>
      </c>
      <c r="N2" t="s">
        <v>70</v>
      </c>
      <c r="O2" t="s">
        <v>71</v>
      </c>
      <c r="P2" t="s">
        <v>72</v>
      </c>
      <c r="Q2" t="s">
        <v>73</v>
      </c>
      <c r="R2" t="s">
        <v>74</v>
      </c>
      <c r="S2" t="s">
        <v>75</v>
      </c>
      <c r="T2" t="s">
        <v>76</v>
      </c>
      <c r="U2" t="s">
        <v>77</v>
      </c>
      <c r="V2" t="s">
        <v>78</v>
      </c>
      <c r="W2" t="s">
        <v>79</v>
      </c>
      <c r="X2" t="s">
        <v>80</v>
      </c>
      <c r="Y2" t="s">
        <v>81</v>
      </c>
      <c r="Z2" t="s">
        <v>82</v>
      </c>
    </row>
    <row r="5" spans="1:26" x14ac:dyDescent="0.25">
      <c r="A5" t="s">
        <v>84</v>
      </c>
    </row>
    <row r="6" spans="1:26" x14ac:dyDescent="0.25">
      <c r="A6" t="s">
        <v>84</v>
      </c>
      <c r="B6">
        <v>2</v>
      </c>
      <c r="C6">
        <v>4</v>
      </c>
      <c r="D6">
        <v>2</v>
      </c>
      <c r="E6">
        <v>2</v>
      </c>
      <c r="F6">
        <v>1</v>
      </c>
      <c r="G6">
        <v>1</v>
      </c>
      <c r="H6">
        <v>2</v>
      </c>
      <c r="I6">
        <v>1</v>
      </c>
      <c r="J6">
        <v>1</v>
      </c>
      <c r="K6">
        <v>1</v>
      </c>
      <c r="L6">
        <v>2</v>
      </c>
      <c r="M6">
        <v>3</v>
      </c>
      <c r="N6">
        <v>2</v>
      </c>
      <c r="O6">
        <v>1</v>
      </c>
      <c r="P6">
        <v>3</v>
      </c>
      <c r="Q6">
        <v>1</v>
      </c>
      <c r="R6">
        <v>3</v>
      </c>
      <c r="S6">
        <v>2</v>
      </c>
      <c r="T6">
        <v>1</v>
      </c>
      <c r="U6">
        <v>1</v>
      </c>
      <c r="V6">
        <v>2</v>
      </c>
      <c r="W6">
        <v>1</v>
      </c>
      <c r="X6">
        <v>1</v>
      </c>
      <c r="Y6">
        <v>2</v>
      </c>
      <c r="Z6">
        <v>1</v>
      </c>
    </row>
    <row r="7" spans="1:26" x14ac:dyDescent="0.25">
      <c r="A7" t="s">
        <v>85</v>
      </c>
      <c r="B7">
        <v>1</v>
      </c>
      <c r="C7">
        <v>3</v>
      </c>
      <c r="D7">
        <v>2</v>
      </c>
      <c r="E7">
        <v>2</v>
      </c>
      <c r="F7">
        <v>1</v>
      </c>
      <c r="G7">
        <v>1</v>
      </c>
      <c r="H7">
        <v>1</v>
      </c>
      <c r="I7">
        <v>1</v>
      </c>
      <c r="J7">
        <v>1</v>
      </c>
      <c r="K7">
        <v>2</v>
      </c>
      <c r="L7">
        <v>2</v>
      </c>
      <c r="M7">
        <v>3</v>
      </c>
      <c r="N7">
        <v>2</v>
      </c>
      <c r="O7">
        <v>3</v>
      </c>
      <c r="P7">
        <v>2</v>
      </c>
      <c r="Q7">
        <v>1</v>
      </c>
      <c r="R7">
        <v>3</v>
      </c>
      <c r="S7">
        <v>2</v>
      </c>
      <c r="T7">
        <v>1</v>
      </c>
      <c r="U7">
        <v>4</v>
      </c>
      <c r="V7">
        <v>2</v>
      </c>
      <c r="W7">
        <v>1</v>
      </c>
      <c r="X7">
        <v>1</v>
      </c>
      <c r="Y7">
        <v>2</v>
      </c>
      <c r="Z7">
        <v>1</v>
      </c>
    </row>
    <row r="8" spans="1:26" x14ac:dyDescent="0.25">
      <c r="A8" t="s">
        <v>86</v>
      </c>
      <c r="B8">
        <v>1</v>
      </c>
      <c r="C8">
        <v>3</v>
      </c>
      <c r="D8">
        <v>1</v>
      </c>
      <c r="E8">
        <v>4</v>
      </c>
      <c r="F8">
        <v>1</v>
      </c>
      <c r="G8">
        <v>1</v>
      </c>
      <c r="H8">
        <v>1</v>
      </c>
      <c r="I8">
        <v>1</v>
      </c>
      <c r="J8">
        <v>1</v>
      </c>
      <c r="K8">
        <v>1</v>
      </c>
      <c r="L8">
        <v>2</v>
      </c>
      <c r="M8">
        <v>2</v>
      </c>
      <c r="N8">
        <v>3</v>
      </c>
      <c r="O8">
        <v>2</v>
      </c>
      <c r="P8">
        <v>2</v>
      </c>
      <c r="Q8">
        <v>2</v>
      </c>
      <c r="R8">
        <v>4</v>
      </c>
      <c r="S8">
        <v>2</v>
      </c>
      <c r="T8">
        <v>1</v>
      </c>
      <c r="U8">
        <v>1</v>
      </c>
      <c r="V8">
        <v>2</v>
      </c>
      <c r="W8">
        <v>4</v>
      </c>
      <c r="X8">
        <v>1</v>
      </c>
      <c r="Y8">
        <v>2</v>
      </c>
      <c r="Z8">
        <v>2</v>
      </c>
    </row>
    <row r="9" spans="1:26" x14ac:dyDescent="0.25">
      <c r="A9" t="s">
        <v>87</v>
      </c>
      <c r="B9">
        <v>2</v>
      </c>
      <c r="C9">
        <v>2</v>
      </c>
      <c r="D9">
        <v>3</v>
      </c>
      <c r="E9">
        <v>3</v>
      </c>
      <c r="F9">
        <v>1</v>
      </c>
      <c r="G9">
        <v>1</v>
      </c>
      <c r="H9">
        <v>3</v>
      </c>
      <c r="I9">
        <v>4</v>
      </c>
      <c r="J9">
        <v>1</v>
      </c>
      <c r="K9">
        <v>2</v>
      </c>
      <c r="L9">
        <v>2</v>
      </c>
      <c r="M9">
        <v>2</v>
      </c>
      <c r="N9">
        <v>3</v>
      </c>
      <c r="O9">
        <v>4</v>
      </c>
      <c r="P9">
        <v>3</v>
      </c>
      <c r="Q9">
        <v>2</v>
      </c>
      <c r="R9">
        <v>3</v>
      </c>
      <c r="S9">
        <v>3</v>
      </c>
      <c r="T9">
        <v>3</v>
      </c>
      <c r="U9">
        <v>4</v>
      </c>
      <c r="V9">
        <v>3</v>
      </c>
      <c r="W9">
        <v>4</v>
      </c>
      <c r="X9">
        <v>4</v>
      </c>
      <c r="Y9">
        <v>3</v>
      </c>
      <c r="Z9">
        <v>4</v>
      </c>
    </row>
    <row r="10" spans="1:26" x14ac:dyDescent="0.25">
      <c r="A10" t="s">
        <v>88</v>
      </c>
      <c r="B10">
        <v>2</v>
      </c>
      <c r="C10">
        <v>4</v>
      </c>
      <c r="D10">
        <v>2</v>
      </c>
      <c r="E10">
        <v>2</v>
      </c>
      <c r="F10">
        <v>1</v>
      </c>
      <c r="G10">
        <v>1</v>
      </c>
      <c r="H10">
        <v>2</v>
      </c>
      <c r="I10">
        <v>2</v>
      </c>
      <c r="J10">
        <v>1</v>
      </c>
      <c r="K10">
        <v>3</v>
      </c>
      <c r="L10">
        <v>1</v>
      </c>
      <c r="M10">
        <v>2</v>
      </c>
      <c r="N10">
        <v>1</v>
      </c>
      <c r="O10">
        <v>4</v>
      </c>
      <c r="P10">
        <v>3</v>
      </c>
      <c r="Q10">
        <v>2</v>
      </c>
      <c r="R10">
        <v>2</v>
      </c>
      <c r="S10">
        <v>2</v>
      </c>
      <c r="T10">
        <v>1</v>
      </c>
      <c r="U10">
        <v>4</v>
      </c>
      <c r="V10">
        <v>2</v>
      </c>
      <c r="W10">
        <v>1</v>
      </c>
      <c r="X10">
        <v>1</v>
      </c>
      <c r="Y10">
        <v>2</v>
      </c>
      <c r="Z10">
        <v>4</v>
      </c>
    </row>
    <row r="11" spans="1:26" x14ac:dyDescent="0.25">
      <c r="A11" t="s">
        <v>89</v>
      </c>
      <c r="B11">
        <v>1</v>
      </c>
      <c r="C11">
        <v>4</v>
      </c>
      <c r="D11">
        <v>1</v>
      </c>
      <c r="E11">
        <v>2</v>
      </c>
      <c r="F11">
        <v>1</v>
      </c>
      <c r="G11">
        <v>1</v>
      </c>
      <c r="H11">
        <v>2</v>
      </c>
      <c r="I11">
        <v>1</v>
      </c>
      <c r="J11">
        <v>1</v>
      </c>
      <c r="K11">
        <v>1</v>
      </c>
      <c r="L11">
        <v>1</v>
      </c>
      <c r="M11">
        <v>2</v>
      </c>
      <c r="N11">
        <v>2</v>
      </c>
      <c r="O11">
        <v>1</v>
      </c>
      <c r="P11">
        <v>1</v>
      </c>
      <c r="Q11">
        <v>1</v>
      </c>
      <c r="R11">
        <v>1</v>
      </c>
      <c r="S11">
        <v>2</v>
      </c>
      <c r="T11">
        <v>1</v>
      </c>
      <c r="U11">
        <v>1</v>
      </c>
      <c r="V11">
        <v>3</v>
      </c>
      <c r="W11">
        <v>1</v>
      </c>
      <c r="X11">
        <v>1</v>
      </c>
      <c r="Y11">
        <v>1</v>
      </c>
      <c r="Z11">
        <v>4</v>
      </c>
    </row>
    <row r="12" spans="1:26" x14ac:dyDescent="0.25">
      <c r="A12" t="s">
        <v>90</v>
      </c>
      <c r="B12">
        <v>3</v>
      </c>
      <c r="C12">
        <v>4</v>
      </c>
      <c r="D12">
        <v>2</v>
      </c>
      <c r="E12">
        <v>2</v>
      </c>
      <c r="F12">
        <v>1</v>
      </c>
      <c r="G12">
        <v>1</v>
      </c>
      <c r="H12">
        <v>2</v>
      </c>
      <c r="I12">
        <v>1</v>
      </c>
      <c r="J12">
        <v>1</v>
      </c>
      <c r="K12">
        <v>1</v>
      </c>
      <c r="L12">
        <v>2</v>
      </c>
      <c r="M12">
        <v>2</v>
      </c>
      <c r="N12">
        <v>2</v>
      </c>
      <c r="O12">
        <v>2</v>
      </c>
      <c r="P12">
        <v>3</v>
      </c>
      <c r="Q12">
        <v>2</v>
      </c>
      <c r="R12">
        <v>4</v>
      </c>
      <c r="S12">
        <v>2</v>
      </c>
      <c r="T12">
        <v>1</v>
      </c>
      <c r="U12">
        <v>1</v>
      </c>
      <c r="V12">
        <v>2</v>
      </c>
      <c r="W12">
        <v>1</v>
      </c>
      <c r="X12">
        <v>1</v>
      </c>
      <c r="Y12">
        <v>2</v>
      </c>
      <c r="Z12">
        <v>2</v>
      </c>
    </row>
    <row r="13" spans="1:26" x14ac:dyDescent="0.25">
      <c r="A13" t="s">
        <v>91</v>
      </c>
      <c r="B13">
        <v>2</v>
      </c>
      <c r="C13">
        <v>2</v>
      </c>
      <c r="D13">
        <v>2</v>
      </c>
      <c r="E13">
        <v>3</v>
      </c>
      <c r="F13">
        <v>1</v>
      </c>
      <c r="G13">
        <v>1</v>
      </c>
      <c r="H13">
        <v>3</v>
      </c>
      <c r="I13">
        <v>4</v>
      </c>
      <c r="J13">
        <v>4</v>
      </c>
      <c r="K13">
        <v>3</v>
      </c>
      <c r="L13">
        <v>4</v>
      </c>
      <c r="M13">
        <v>3</v>
      </c>
      <c r="N13">
        <v>3</v>
      </c>
      <c r="O13">
        <v>1</v>
      </c>
      <c r="P13">
        <v>3</v>
      </c>
      <c r="Q13">
        <v>3</v>
      </c>
      <c r="R13">
        <v>2</v>
      </c>
      <c r="S13">
        <v>3</v>
      </c>
      <c r="T13">
        <v>3</v>
      </c>
      <c r="U13">
        <v>4</v>
      </c>
      <c r="V13">
        <v>2</v>
      </c>
      <c r="W13">
        <v>4</v>
      </c>
      <c r="X13">
        <v>4</v>
      </c>
      <c r="Y13">
        <v>3</v>
      </c>
      <c r="Z13">
        <v>4</v>
      </c>
    </row>
    <row r="14" spans="1:26" x14ac:dyDescent="0.25">
      <c r="A14" t="s">
        <v>92</v>
      </c>
      <c r="B14">
        <v>2</v>
      </c>
      <c r="C14">
        <v>3</v>
      </c>
      <c r="D14">
        <v>2</v>
      </c>
      <c r="E14">
        <v>3</v>
      </c>
      <c r="F14">
        <v>1</v>
      </c>
      <c r="G14">
        <v>1</v>
      </c>
      <c r="H14">
        <v>2</v>
      </c>
      <c r="I14">
        <v>1</v>
      </c>
      <c r="J14">
        <v>1</v>
      </c>
      <c r="K14">
        <v>1</v>
      </c>
      <c r="L14">
        <v>2</v>
      </c>
      <c r="M14">
        <v>3</v>
      </c>
      <c r="N14">
        <v>2</v>
      </c>
      <c r="O14">
        <v>2</v>
      </c>
      <c r="P14">
        <v>4</v>
      </c>
      <c r="Q14">
        <v>2</v>
      </c>
      <c r="R14">
        <v>4</v>
      </c>
      <c r="S14">
        <v>2</v>
      </c>
      <c r="T14">
        <v>1</v>
      </c>
      <c r="U14">
        <v>1</v>
      </c>
      <c r="V14">
        <v>3</v>
      </c>
      <c r="W14">
        <v>1</v>
      </c>
      <c r="X14">
        <v>1</v>
      </c>
      <c r="Y14">
        <v>3</v>
      </c>
      <c r="Z14">
        <v>4</v>
      </c>
    </row>
    <row r="15" spans="1:26" x14ac:dyDescent="0.25">
      <c r="A15" t="s">
        <v>93</v>
      </c>
      <c r="B15">
        <v>3</v>
      </c>
      <c r="C15">
        <v>4</v>
      </c>
      <c r="D15">
        <v>2</v>
      </c>
      <c r="E15">
        <v>3</v>
      </c>
      <c r="F15">
        <v>1</v>
      </c>
      <c r="G15">
        <v>1</v>
      </c>
      <c r="H15">
        <v>3</v>
      </c>
      <c r="I15">
        <v>1</v>
      </c>
      <c r="J15">
        <v>1</v>
      </c>
      <c r="K15">
        <v>3</v>
      </c>
      <c r="L15">
        <v>2</v>
      </c>
      <c r="M15">
        <v>2</v>
      </c>
      <c r="N15">
        <v>2</v>
      </c>
      <c r="O15">
        <v>1</v>
      </c>
      <c r="P15">
        <v>3</v>
      </c>
      <c r="Q15">
        <v>3</v>
      </c>
      <c r="R15">
        <v>3</v>
      </c>
      <c r="S15">
        <v>2</v>
      </c>
      <c r="T15">
        <v>1</v>
      </c>
      <c r="U15">
        <v>1</v>
      </c>
      <c r="V15">
        <v>3</v>
      </c>
      <c r="W15">
        <v>1</v>
      </c>
      <c r="X15">
        <v>1</v>
      </c>
      <c r="Y15">
        <v>3</v>
      </c>
      <c r="Z15">
        <v>1</v>
      </c>
    </row>
    <row r="16" spans="1:26" x14ac:dyDescent="0.25">
      <c r="A16" t="s">
        <v>94</v>
      </c>
      <c r="B16">
        <v>2</v>
      </c>
      <c r="C16">
        <v>2</v>
      </c>
      <c r="D16">
        <v>2</v>
      </c>
      <c r="E16">
        <v>2</v>
      </c>
      <c r="F16">
        <v>1</v>
      </c>
      <c r="G16">
        <v>1</v>
      </c>
      <c r="H16">
        <v>2</v>
      </c>
      <c r="I16">
        <v>1</v>
      </c>
      <c r="J16">
        <v>1</v>
      </c>
      <c r="K16">
        <v>1</v>
      </c>
      <c r="L16">
        <v>2</v>
      </c>
      <c r="M16">
        <v>2</v>
      </c>
      <c r="N16">
        <v>2</v>
      </c>
      <c r="O16">
        <v>1</v>
      </c>
      <c r="P16">
        <v>3</v>
      </c>
      <c r="Q16">
        <v>2</v>
      </c>
      <c r="R16">
        <v>3</v>
      </c>
      <c r="S16">
        <v>2</v>
      </c>
      <c r="T16">
        <v>1</v>
      </c>
      <c r="U16">
        <v>1</v>
      </c>
      <c r="V16">
        <v>2</v>
      </c>
      <c r="W16">
        <v>1</v>
      </c>
      <c r="X16">
        <v>1</v>
      </c>
      <c r="Y16">
        <v>2</v>
      </c>
      <c r="Z16">
        <v>1</v>
      </c>
    </row>
    <row r="17" spans="1:26" x14ac:dyDescent="0.25">
      <c r="A17" t="s">
        <v>95</v>
      </c>
      <c r="B17">
        <v>1</v>
      </c>
      <c r="C17">
        <v>3</v>
      </c>
      <c r="D17">
        <v>2</v>
      </c>
      <c r="E17">
        <v>3</v>
      </c>
      <c r="F17">
        <v>1</v>
      </c>
      <c r="G17">
        <v>4</v>
      </c>
      <c r="H17">
        <v>3</v>
      </c>
      <c r="I17">
        <v>4</v>
      </c>
      <c r="J17">
        <v>1</v>
      </c>
      <c r="K17">
        <v>1</v>
      </c>
      <c r="L17">
        <v>4</v>
      </c>
      <c r="M17">
        <v>3</v>
      </c>
      <c r="N17">
        <v>3</v>
      </c>
      <c r="O17">
        <v>4</v>
      </c>
      <c r="P17">
        <v>3</v>
      </c>
      <c r="Q17">
        <v>3</v>
      </c>
      <c r="R17">
        <v>3</v>
      </c>
      <c r="S17">
        <v>3</v>
      </c>
      <c r="T17">
        <v>3</v>
      </c>
      <c r="U17">
        <v>4</v>
      </c>
      <c r="V17">
        <v>2</v>
      </c>
      <c r="W17">
        <v>4</v>
      </c>
      <c r="X17">
        <v>4</v>
      </c>
      <c r="Y17">
        <v>4</v>
      </c>
      <c r="Z17">
        <v>4</v>
      </c>
    </row>
    <row r="18" spans="1:26" x14ac:dyDescent="0.25">
      <c r="A18" t="s">
        <v>96</v>
      </c>
      <c r="B18">
        <v>4</v>
      </c>
      <c r="C18">
        <v>4</v>
      </c>
      <c r="D18">
        <v>3</v>
      </c>
      <c r="E18">
        <v>3</v>
      </c>
      <c r="F18">
        <v>1</v>
      </c>
      <c r="G18">
        <v>1</v>
      </c>
      <c r="H18">
        <v>3</v>
      </c>
      <c r="I18">
        <v>1</v>
      </c>
      <c r="J18">
        <v>1</v>
      </c>
      <c r="K18">
        <v>1</v>
      </c>
      <c r="L18">
        <v>3</v>
      </c>
      <c r="M18">
        <v>3</v>
      </c>
      <c r="N18">
        <v>3</v>
      </c>
      <c r="O18">
        <v>4</v>
      </c>
      <c r="P18">
        <v>3</v>
      </c>
      <c r="Q18">
        <v>2</v>
      </c>
      <c r="R18">
        <v>4</v>
      </c>
      <c r="S18">
        <v>2</v>
      </c>
      <c r="T18">
        <v>2</v>
      </c>
      <c r="U18">
        <v>2</v>
      </c>
      <c r="V18">
        <v>3</v>
      </c>
      <c r="W18">
        <v>4</v>
      </c>
      <c r="X18">
        <v>2</v>
      </c>
      <c r="Y18">
        <v>3</v>
      </c>
      <c r="Z18">
        <v>3</v>
      </c>
    </row>
    <row r="19" spans="1:26" x14ac:dyDescent="0.25">
      <c r="A19" t="s">
        <v>97</v>
      </c>
      <c r="B19">
        <v>1</v>
      </c>
      <c r="C19">
        <v>2</v>
      </c>
      <c r="D19">
        <v>2</v>
      </c>
      <c r="E19">
        <v>2</v>
      </c>
      <c r="F19">
        <v>1</v>
      </c>
      <c r="G19">
        <v>1</v>
      </c>
      <c r="H19">
        <v>2</v>
      </c>
      <c r="I19">
        <v>1</v>
      </c>
      <c r="J19">
        <v>1</v>
      </c>
      <c r="K19">
        <v>1</v>
      </c>
      <c r="L19">
        <v>1</v>
      </c>
      <c r="M19">
        <v>2</v>
      </c>
      <c r="N19">
        <v>2</v>
      </c>
      <c r="O19">
        <v>1</v>
      </c>
      <c r="P19">
        <v>1</v>
      </c>
      <c r="Q19">
        <v>1</v>
      </c>
      <c r="R19">
        <v>4</v>
      </c>
      <c r="S19">
        <v>2</v>
      </c>
      <c r="T19">
        <v>1</v>
      </c>
      <c r="U19">
        <v>1</v>
      </c>
      <c r="V19">
        <v>3</v>
      </c>
      <c r="W19">
        <v>1</v>
      </c>
      <c r="X19">
        <v>1</v>
      </c>
      <c r="Y19">
        <v>2</v>
      </c>
      <c r="Z19">
        <v>1</v>
      </c>
    </row>
    <row r="20" spans="1:26" x14ac:dyDescent="0.25">
      <c r="A20" t="s">
        <v>98</v>
      </c>
      <c r="B20">
        <v>1</v>
      </c>
      <c r="C20">
        <v>4</v>
      </c>
      <c r="D20">
        <v>2</v>
      </c>
      <c r="E20">
        <v>2</v>
      </c>
      <c r="F20">
        <v>1</v>
      </c>
      <c r="G20">
        <v>1</v>
      </c>
      <c r="H20">
        <v>2</v>
      </c>
      <c r="I20">
        <v>1</v>
      </c>
      <c r="J20">
        <v>1</v>
      </c>
      <c r="K20">
        <v>1</v>
      </c>
      <c r="L20">
        <v>2</v>
      </c>
      <c r="M20">
        <v>2</v>
      </c>
      <c r="N20">
        <v>2</v>
      </c>
      <c r="O20">
        <v>3</v>
      </c>
      <c r="P20">
        <v>2</v>
      </c>
      <c r="Q20">
        <v>1</v>
      </c>
      <c r="R20">
        <v>4</v>
      </c>
      <c r="S20">
        <v>2</v>
      </c>
      <c r="T20">
        <v>1</v>
      </c>
      <c r="U20">
        <v>1</v>
      </c>
      <c r="V20">
        <v>3</v>
      </c>
      <c r="W20">
        <v>1</v>
      </c>
      <c r="X20">
        <v>1</v>
      </c>
      <c r="Y20">
        <v>2</v>
      </c>
      <c r="Z20">
        <v>1</v>
      </c>
    </row>
    <row r="21" spans="1:26" x14ac:dyDescent="0.25">
      <c r="A21" t="s">
        <v>99</v>
      </c>
      <c r="B21">
        <v>3</v>
      </c>
      <c r="C21">
        <v>2</v>
      </c>
      <c r="D21">
        <v>3</v>
      </c>
      <c r="E21">
        <v>3</v>
      </c>
      <c r="F21">
        <v>1</v>
      </c>
      <c r="G21">
        <v>1</v>
      </c>
      <c r="H21">
        <v>2</v>
      </c>
      <c r="I21">
        <v>4</v>
      </c>
      <c r="J21">
        <v>4</v>
      </c>
      <c r="K21">
        <v>1</v>
      </c>
      <c r="L21">
        <v>3</v>
      </c>
      <c r="M21">
        <v>3</v>
      </c>
      <c r="N21">
        <v>3</v>
      </c>
      <c r="O21">
        <v>3</v>
      </c>
      <c r="P21">
        <v>2</v>
      </c>
      <c r="Q21">
        <v>4</v>
      </c>
      <c r="R21">
        <v>4</v>
      </c>
      <c r="S21">
        <v>3</v>
      </c>
      <c r="T21">
        <v>4</v>
      </c>
      <c r="U21">
        <v>1</v>
      </c>
      <c r="V21">
        <v>3</v>
      </c>
      <c r="W21">
        <v>4</v>
      </c>
      <c r="X21">
        <v>4</v>
      </c>
      <c r="Y21">
        <v>3</v>
      </c>
      <c r="Z21">
        <v>2</v>
      </c>
    </row>
    <row r="22" spans="1:26" x14ac:dyDescent="0.25">
      <c r="A22" t="s">
        <v>100</v>
      </c>
      <c r="B22">
        <v>2</v>
      </c>
      <c r="C22">
        <v>3</v>
      </c>
      <c r="D22">
        <v>2</v>
      </c>
      <c r="E22">
        <v>3</v>
      </c>
      <c r="F22">
        <v>1</v>
      </c>
      <c r="G22">
        <v>1</v>
      </c>
      <c r="H22">
        <v>3</v>
      </c>
      <c r="I22">
        <v>4</v>
      </c>
      <c r="J22">
        <v>1</v>
      </c>
      <c r="K22">
        <v>1</v>
      </c>
      <c r="L22">
        <v>2</v>
      </c>
      <c r="M22">
        <v>3</v>
      </c>
      <c r="N22">
        <v>3</v>
      </c>
      <c r="O22">
        <v>1</v>
      </c>
      <c r="P22">
        <v>1</v>
      </c>
      <c r="Q22">
        <v>1</v>
      </c>
      <c r="R22">
        <v>4</v>
      </c>
      <c r="S22">
        <v>2</v>
      </c>
      <c r="T22">
        <v>2</v>
      </c>
      <c r="U22">
        <v>2</v>
      </c>
      <c r="V22">
        <v>3</v>
      </c>
      <c r="W22">
        <v>1</v>
      </c>
      <c r="X22">
        <v>1</v>
      </c>
      <c r="Y22">
        <v>3</v>
      </c>
      <c r="Z22">
        <v>2</v>
      </c>
    </row>
    <row r="24" spans="1:26" x14ac:dyDescent="0.25">
      <c r="A24" t="s">
        <v>58</v>
      </c>
      <c r="B24">
        <f t="shared" ref="B24:Z24" si="0">SUM(B4:B22)</f>
        <v>33</v>
      </c>
      <c r="C24">
        <f t="shared" si="0"/>
        <v>53</v>
      </c>
      <c r="D24">
        <f t="shared" si="0"/>
        <v>35</v>
      </c>
      <c r="E24">
        <f t="shared" si="0"/>
        <v>44</v>
      </c>
      <c r="F24">
        <f t="shared" si="0"/>
        <v>17</v>
      </c>
      <c r="G24">
        <f t="shared" si="0"/>
        <v>20</v>
      </c>
      <c r="H24">
        <f t="shared" si="0"/>
        <v>38</v>
      </c>
      <c r="I24">
        <f t="shared" si="0"/>
        <v>33</v>
      </c>
      <c r="J24">
        <f t="shared" si="0"/>
        <v>23</v>
      </c>
      <c r="K24">
        <f t="shared" si="0"/>
        <v>25</v>
      </c>
      <c r="L24">
        <f t="shared" si="0"/>
        <v>37</v>
      </c>
      <c r="M24">
        <f t="shared" si="0"/>
        <v>42</v>
      </c>
      <c r="N24">
        <f t="shared" si="0"/>
        <v>40</v>
      </c>
      <c r="O24">
        <f t="shared" si="0"/>
        <v>38</v>
      </c>
      <c r="P24">
        <f t="shared" si="0"/>
        <v>42</v>
      </c>
      <c r="Q24">
        <f t="shared" si="0"/>
        <v>33</v>
      </c>
      <c r="R24">
        <f t="shared" si="0"/>
        <v>55</v>
      </c>
      <c r="S24">
        <f t="shared" si="0"/>
        <v>38</v>
      </c>
      <c r="T24">
        <f t="shared" si="0"/>
        <v>28</v>
      </c>
      <c r="U24">
        <f t="shared" si="0"/>
        <v>34</v>
      </c>
      <c r="V24">
        <f t="shared" si="0"/>
        <v>43</v>
      </c>
      <c r="W24">
        <f t="shared" si="0"/>
        <v>35</v>
      </c>
      <c r="X24">
        <f t="shared" si="0"/>
        <v>30</v>
      </c>
      <c r="Y24">
        <f t="shared" si="0"/>
        <v>42</v>
      </c>
      <c r="Z24">
        <f t="shared" si="0"/>
        <v>41</v>
      </c>
    </row>
    <row r="25" spans="1:26" x14ac:dyDescent="0.25">
      <c r="A25" t="s">
        <v>101</v>
      </c>
      <c r="B25">
        <v>36</v>
      </c>
      <c r="C25">
        <v>56</v>
      </c>
      <c r="D25">
        <v>35</v>
      </c>
      <c r="E25">
        <v>0</v>
      </c>
      <c r="F25">
        <v>41</v>
      </c>
      <c r="G25">
        <v>32</v>
      </c>
      <c r="H25">
        <v>41</v>
      </c>
      <c r="I25">
        <v>27</v>
      </c>
      <c r="J25">
        <v>27</v>
      </c>
      <c r="K25">
        <v>34</v>
      </c>
      <c r="L25">
        <v>38</v>
      </c>
      <c r="M25">
        <v>39</v>
      </c>
      <c r="N25">
        <v>39</v>
      </c>
      <c r="O25">
        <v>22</v>
      </c>
      <c r="P25">
        <v>41</v>
      </c>
      <c r="Q25">
        <v>43</v>
      </c>
      <c r="R25">
        <v>54</v>
      </c>
      <c r="S25">
        <v>40</v>
      </c>
      <c r="T25">
        <v>37</v>
      </c>
      <c r="U25">
        <v>42</v>
      </c>
      <c r="V25">
        <v>38</v>
      </c>
      <c r="W25">
        <v>35</v>
      </c>
      <c r="X25">
        <v>35</v>
      </c>
      <c r="Y25">
        <v>32</v>
      </c>
      <c r="Z25">
        <v>47</v>
      </c>
    </row>
    <row r="26" spans="1:26" x14ac:dyDescent="0.25">
      <c r="A26" t="s">
        <v>102</v>
      </c>
      <c r="B26">
        <f t="shared" ref="B26:Z26" si="1">B24 - B25</f>
        <v>-3</v>
      </c>
      <c r="C26">
        <f t="shared" si="1"/>
        <v>-3</v>
      </c>
      <c r="D26">
        <f t="shared" si="1"/>
        <v>0</v>
      </c>
      <c r="E26">
        <f t="shared" si="1"/>
        <v>44</v>
      </c>
      <c r="F26">
        <f t="shared" si="1"/>
        <v>-24</v>
      </c>
      <c r="G26">
        <f t="shared" si="1"/>
        <v>-12</v>
      </c>
      <c r="H26">
        <f t="shared" si="1"/>
        <v>-3</v>
      </c>
      <c r="I26">
        <f t="shared" si="1"/>
        <v>6</v>
      </c>
      <c r="J26">
        <f t="shared" si="1"/>
        <v>-4</v>
      </c>
      <c r="K26">
        <f t="shared" si="1"/>
        <v>-9</v>
      </c>
      <c r="L26">
        <f t="shared" si="1"/>
        <v>-1</v>
      </c>
      <c r="M26">
        <f t="shared" si="1"/>
        <v>3</v>
      </c>
      <c r="N26">
        <f t="shared" si="1"/>
        <v>1</v>
      </c>
      <c r="O26">
        <f t="shared" si="1"/>
        <v>16</v>
      </c>
      <c r="P26">
        <f t="shared" si="1"/>
        <v>1</v>
      </c>
      <c r="Q26">
        <f t="shared" si="1"/>
        <v>-10</v>
      </c>
      <c r="R26">
        <f t="shared" si="1"/>
        <v>1</v>
      </c>
      <c r="S26">
        <f t="shared" si="1"/>
        <v>-2</v>
      </c>
      <c r="T26">
        <f t="shared" si="1"/>
        <v>-9</v>
      </c>
      <c r="U26">
        <f t="shared" si="1"/>
        <v>-8</v>
      </c>
      <c r="V26">
        <f t="shared" si="1"/>
        <v>5</v>
      </c>
      <c r="W26">
        <f t="shared" si="1"/>
        <v>0</v>
      </c>
      <c r="X26">
        <f t="shared" si="1"/>
        <v>-5</v>
      </c>
      <c r="Y26">
        <f t="shared" si="1"/>
        <v>10</v>
      </c>
      <c r="Z26">
        <f t="shared" si="1"/>
        <v>-6</v>
      </c>
    </row>
    <row r="27" spans="1:26" x14ac:dyDescent="0.25">
      <c r="A27" t="s">
        <v>103</v>
      </c>
      <c r="B27">
        <f>_xlfn.T.TEST(B25:Z25, B24:Z24, 2, 1)</f>
        <v>0.84445279702354581</v>
      </c>
    </row>
    <row r="28" spans="1:26" x14ac:dyDescent="0.25">
      <c r="A28" t="s">
        <v>104</v>
      </c>
      <c r="B28">
        <v>0.65702668927108865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Summary</vt:lpstr>
      <vt:lpstr>Cntrl-baseline</vt:lpstr>
      <vt:lpstr>Inter-baseline</vt:lpstr>
      <vt:lpstr>Cntrl-8month</vt:lpstr>
      <vt:lpstr>Inter-8month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Stephen Preece</cp:lastModifiedBy>
  <dcterms:created xsi:type="dcterms:W3CDTF">2024-09-28T11:41:26Z</dcterms:created>
  <dcterms:modified xsi:type="dcterms:W3CDTF">2024-12-20T11:30:01Z</dcterms:modified>
</cp:coreProperties>
</file>